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molar\AppData\Local\My Private Documents\SLAPSKY POHAR\2017\"/>
    </mc:Choice>
  </mc:AlternateContent>
  <bookViews>
    <workbookView xWindow="-10" yWindow="-10" windowWidth="15360" windowHeight="12960" tabRatio="886" firstSheet="1" activeTab="1"/>
  </bookViews>
  <sheets>
    <sheet name="Startovní listina" sheetId="12" state="hidden" r:id="rId1"/>
    <sheet name="Celkové pořadí" sheetId="1" r:id="rId2"/>
    <sheet name="Dělené umístění" sheetId="14" state="hidden" r:id="rId3"/>
    <sheet name="Celkové pořadí trasy" sheetId="15" state="hidden" r:id="rId4"/>
    <sheet name="1S - Super Open" sheetId="13" r:id="rId5"/>
    <sheet name="1 - Open" sheetId="11" r:id="rId6"/>
    <sheet name="2 - Racer" sheetId="4" r:id="rId7"/>
    <sheet name="3 - Racer Cruiser" sheetId="3" r:id="rId8"/>
    <sheet name="4 - Cruiser lehký" sheetId="5" r:id="rId9"/>
    <sheet name="5 - Cruiser těžký" sheetId="7" r:id="rId10"/>
  </sheets>
  <definedNames>
    <definedName name="_xlnm._FilterDatabase" localSheetId="5" hidden="1">'1 - Open'!$C$3:$K$12</definedName>
    <definedName name="_xlnm._FilterDatabase" localSheetId="4" hidden="1">'1S - Super Open'!$C$3:$K$12</definedName>
    <definedName name="_xlnm._FilterDatabase" localSheetId="6" hidden="1">'2 - Racer'!$B$3:$K$18</definedName>
    <definedName name="_xlnm._FilterDatabase" localSheetId="7" hidden="1">'3 - Racer Cruiser'!$C$3:$K$13</definedName>
    <definedName name="_xlnm._FilterDatabase" localSheetId="8" hidden="1">'4 - Cruiser lehký'!$B$3:$N$38</definedName>
    <definedName name="_xlnm._FilterDatabase" localSheetId="9" hidden="1">'5 - Cruiser těžký'!$B$3:$N$58</definedName>
    <definedName name="_xlnm._FilterDatabase" localSheetId="1" hidden="1">'Celkové pořadí'!$B$3:$L$133</definedName>
    <definedName name="_xlnm._FilterDatabase" localSheetId="3" hidden="1">'Celkové pořadí trasy'!$B$4:$T$134</definedName>
    <definedName name="_xlnm._FilterDatabase" localSheetId="2" hidden="1">'Dělené umístění'!$B$2:$I$202</definedName>
    <definedName name="_xlnm._FilterDatabase" localSheetId="0" hidden="1">'Startovní listina'!$B$2:$G$177</definedName>
    <definedName name="_xlnm.Print_Area" localSheetId="6">'2 - Racer'!$A$3:$R$55</definedName>
    <definedName name="_xlnm.Print_Area" localSheetId="7">'3 - Racer Cruiser'!$A$1:$L$49</definedName>
    <definedName name="_xlnm.Print_Area" localSheetId="8">'4 - Cruiser lehký'!$A$1:$N$13</definedName>
    <definedName name="_xlnm.Print_Area" localSheetId="1">'Celkové pořadí'!$A$1:$L$45</definedName>
    <definedName name="_xlnm.Print_Area" localSheetId="3">'Celkové pořadí trasy'!$A$1:$L$47</definedName>
  </definedNames>
  <calcPr calcId="152511"/>
</workbook>
</file>

<file path=xl/calcChain.xml><?xml version="1.0" encoding="utf-8"?>
<calcChain xmlns="http://schemas.openxmlformats.org/spreadsheetml/2006/main">
  <c r="T134" i="15" l="1"/>
  <c r="S134" i="15"/>
  <c r="R134" i="15"/>
  <c r="Q134" i="15"/>
  <c r="P134" i="15"/>
  <c r="O134" i="15"/>
  <c r="N134" i="15"/>
  <c r="T133" i="15"/>
  <c r="S133" i="15"/>
  <c r="R133" i="15"/>
  <c r="Q133" i="15"/>
  <c r="P133" i="15"/>
  <c r="O133" i="15"/>
  <c r="N133" i="15"/>
  <c r="T132" i="15"/>
  <c r="S132" i="15"/>
  <c r="R132" i="15"/>
  <c r="Q132" i="15"/>
  <c r="P132" i="15"/>
  <c r="O132" i="15"/>
  <c r="N132" i="15"/>
  <c r="T131" i="15"/>
  <c r="S131" i="15"/>
  <c r="R131" i="15"/>
  <c r="Q131" i="15"/>
  <c r="P131" i="15"/>
  <c r="O131" i="15"/>
  <c r="N131" i="15"/>
  <c r="T130" i="15"/>
  <c r="S130" i="15"/>
  <c r="R130" i="15"/>
  <c r="Q130" i="15"/>
  <c r="P130" i="15"/>
  <c r="O130" i="15"/>
  <c r="N130" i="15"/>
  <c r="T129" i="15"/>
  <c r="S129" i="15"/>
  <c r="R129" i="15"/>
  <c r="Q129" i="15"/>
  <c r="P129" i="15"/>
  <c r="O129" i="15"/>
  <c r="N129" i="15"/>
  <c r="T128" i="15"/>
  <c r="S128" i="15"/>
  <c r="R128" i="15"/>
  <c r="Q128" i="15"/>
  <c r="P128" i="15"/>
  <c r="O128" i="15"/>
  <c r="N128" i="15"/>
  <c r="T127" i="15"/>
  <c r="S127" i="15"/>
  <c r="R127" i="15"/>
  <c r="Q127" i="15"/>
  <c r="P127" i="15"/>
  <c r="O127" i="15"/>
  <c r="N127" i="15"/>
  <c r="T126" i="15"/>
  <c r="S126" i="15"/>
  <c r="R126" i="15"/>
  <c r="Q126" i="15"/>
  <c r="P126" i="15"/>
  <c r="O126" i="15"/>
  <c r="N126" i="15"/>
  <c r="T125" i="15"/>
  <c r="S125" i="15"/>
  <c r="R125" i="15"/>
  <c r="Q125" i="15"/>
  <c r="P125" i="15"/>
  <c r="O125" i="15"/>
  <c r="N125" i="15"/>
  <c r="T124" i="15"/>
  <c r="S124" i="15"/>
  <c r="R124" i="15"/>
  <c r="Q124" i="15"/>
  <c r="P124" i="15"/>
  <c r="O124" i="15"/>
  <c r="N124" i="15"/>
  <c r="T123" i="15"/>
  <c r="S123" i="15"/>
  <c r="R123" i="15"/>
  <c r="Q123" i="15"/>
  <c r="P123" i="15"/>
  <c r="O123" i="15"/>
  <c r="N123" i="15"/>
  <c r="T122" i="15"/>
  <c r="S122" i="15"/>
  <c r="R122" i="15"/>
  <c r="Q122" i="15"/>
  <c r="P122" i="15"/>
  <c r="O122" i="15"/>
  <c r="N122" i="15"/>
  <c r="T121" i="15"/>
  <c r="S121" i="15"/>
  <c r="R121" i="15"/>
  <c r="Q121" i="15"/>
  <c r="P121" i="15"/>
  <c r="O121" i="15"/>
  <c r="N121" i="15"/>
  <c r="T120" i="15"/>
  <c r="S120" i="15"/>
  <c r="R120" i="15"/>
  <c r="Q120" i="15"/>
  <c r="P120" i="15"/>
  <c r="O120" i="15"/>
  <c r="N120" i="15"/>
  <c r="T119" i="15"/>
  <c r="S119" i="15"/>
  <c r="R119" i="15"/>
  <c r="Q119" i="15"/>
  <c r="P119" i="15"/>
  <c r="O119" i="15"/>
  <c r="N119" i="15"/>
  <c r="T118" i="15"/>
  <c r="S118" i="15"/>
  <c r="R118" i="15"/>
  <c r="Q118" i="15"/>
  <c r="P118" i="15"/>
  <c r="O118" i="15"/>
  <c r="N118" i="15"/>
  <c r="T117" i="15"/>
  <c r="S117" i="15"/>
  <c r="R117" i="15"/>
  <c r="Q117" i="15"/>
  <c r="P117" i="15"/>
  <c r="O117" i="15"/>
  <c r="N117" i="15"/>
  <c r="T116" i="15"/>
  <c r="S116" i="15"/>
  <c r="R116" i="15"/>
  <c r="Q116" i="15"/>
  <c r="P116" i="15"/>
  <c r="O116" i="15"/>
  <c r="N116" i="15"/>
  <c r="T115" i="15"/>
  <c r="S115" i="15"/>
  <c r="R115" i="15"/>
  <c r="Q115" i="15"/>
  <c r="P115" i="15"/>
  <c r="O115" i="15"/>
  <c r="N115" i="15"/>
  <c r="T114" i="15"/>
  <c r="S114" i="15"/>
  <c r="R114" i="15"/>
  <c r="Q114" i="15"/>
  <c r="P114" i="15"/>
  <c r="O114" i="15"/>
  <c r="N114" i="15"/>
  <c r="T113" i="15"/>
  <c r="S113" i="15"/>
  <c r="R113" i="15"/>
  <c r="Q113" i="15"/>
  <c r="P113" i="15"/>
  <c r="O113" i="15"/>
  <c r="N113" i="15"/>
  <c r="T112" i="15"/>
  <c r="S112" i="15"/>
  <c r="R112" i="15"/>
  <c r="Q112" i="15"/>
  <c r="P112" i="15"/>
  <c r="O112" i="15"/>
  <c r="N112" i="15"/>
  <c r="T111" i="15"/>
  <c r="S111" i="15"/>
  <c r="R111" i="15"/>
  <c r="Q111" i="15"/>
  <c r="P111" i="15"/>
  <c r="O111" i="15"/>
  <c r="N111" i="15"/>
  <c r="T110" i="15"/>
  <c r="S110" i="15"/>
  <c r="R110" i="15"/>
  <c r="Q110" i="15"/>
  <c r="P110" i="15"/>
  <c r="O110" i="15"/>
  <c r="N110" i="15"/>
  <c r="T109" i="15"/>
  <c r="S109" i="15"/>
  <c r="R109" i="15"/>
  <c r="Q109" i="15"/>
  <c r="P109" i="15"/>
  <c r="O109" i="15"/>
  <c r="N109" i="15"/>
  <c r="T108" i="15"/>
  <c r="S108" i="15"/>
  <c r="R108" i="15"/>
  <c r="Q108" i="15"/>
  <c r="P108" i="15"/>
  <c r="O108" i="15"/>
  <c r="N108" i="15"/>
  <c r="T107" i="15"/>
  <c r="S107" i="15"/>
  <c r="R107" i="15"/>
  <c r="Q107" i="15"/>
  <c r="P107" i="15"/>
  <c r="O107" i="15"/>
  <c r="N107" i="15"/>
  <c r="T106" i="15"/>
  <c r="S106" i="15"/>
  <c r="R106" i="15"/>
  <c r="Q106" i="15"/>
  <c r="P106" i="15"/>
  <c r="O106" i="15"/>
  <c r="N106" i="15"/>
  <c r="T105" i="15"/>
  <c r="S105" i="15"/>
  <c r="R105" i="15"/>
  <c r="Q105" i="15"/>
  <c r="P105" i="15"/>
  <c r="O105" i="15"/>
  <c r="N105" i="15"/>
  <c r="T104" i="15"/>
  <c r="S104" i="15"/>
  <c r="R104" i="15"/>
  <c r="Q104" i="15"/>
  <c r="P104" i="15"/>
  <c r="O104" i="15"/>
  <c r="N104" i="15"/>
  <c r="T103" i="15"/>
  <c r="S103" i="15"/>
  <c r="R103" i="15"/>
  <c r="Q103" i="15"/>
  <c r="P103" i="15"/>
  <c r="O103" i="15"/>
  <c r="N103" i="15"/>
  <c r="T102" i="15"/>
  <c r="S102" i="15"/>
  <c r="R102" i="15"/>
  <c r="Q102" i="15"/>
  <c r="P102" i="15"/>
  <c r="O102" i="15"/>
  <c r="N102" i="15"/>
  <c r="T101" i="15"/>
  <c r="S101" i="15"/>
  <c r="R101" i="15"/>
  <c r="Q101" i="15"/>
  <c r="P101" i="15"/>
  <c r="O101" i="15"/>
  <c r="N101" i="15"/>
  <c r="T100" i="15"/>
  <c r="S100" i="15"/>
  <c r="R100" i="15"/>
  <c r="Q100" i="15"/>
  <c r="P100" i="15"/>
  <c r="O100" i="15"/>
  <c r="N100" i="15"/>
  <c r="T99" i="15"/>
  <c r="S99" i="15"/>
  <c r="R99" i="15"/>
  <c r="Q99" i="15"/>
  <c r="P99" i="15"/>
  <c r="O99" i="15"/>
  <c r="N99" i="15"/>
  <c r="T98" i="15"/>
  <c r="S98" i="15"/>
  <c r="R98" i="15"/>
  <c r="Q98" i="15"/>
  <c r="P98" i="15"/>
  <c r="O98" i="15"/>
  <c r="N98" i="15"/>
  <c r="T97" i="15"/>
  <c r="S97" i="15"/>
  <c r="R97" i="15"/>
  <c r="Q97" i="15"/>
  <c r="P97" i="15"/>
  <c r="O97" i="15"/>
  <c r="N97" i="15"/>
  <c r="T96" i="15"/>
  <c r="S96" i="15"/>
  <c r="R96" i="15"/>
  <c r="Q96" i="15"/>
  <c r="P96" i="15"/>
  <c r="O96" i="15"/>
  <c r="N96" i="15"/>
  <c r="T95" i="15"/>
  <c r="S95" i="15"/>
  <c r="R95" i="15"/>
  <c r="Q95" i="15"/>
  <c r="P95" i="15"/>
  <c r="O95" i="15"/>
  <c r="N95" i="15"/>
  <c r="T94" i="15"/>
  <c r="S94" i="15"/>
  <c r="R94" i="15"/>
  <c r="Q94" i="15"/>
  <c r="P94" i="15"/>
  <c r="O94" i="15"/>
  <c r="N94" i="15"/>
  <c r="T93" i="15"/>
  <c r="S93" i="15"/>
  <c r="R93" i="15"/>
  <c r="Q93" i="15"/>
  <c r="P93" i="15"/>
  <c r="O93" i="15"/>
  <c r="N93" i="15"/>
  <c r="T92" i="15"/>
  <c r="S92" i="15"/>
  <c r="R92" i="15"/>
  <c r="Q92" i="15"/>
  <c r="P92" i="15"/>
  <c r="O92" i="15"/>
  <c r="N92" i="15"/>
  <c r="T91" i="15"/>
  <c r="S91" i="15"/>
  <c r="R91" i="15"/>
  <c r="Q91" i="15"/>
  <c r="P91" i="15"/>
  <c r="O91" i="15"/>
  <c r="N91" i="15"/>
  <c r="T90" i="15"/>
  <c r="S90" i="15"/>
  <c r="R90" i="15"/>
  <c r="Q90" i="15"/>
  <c r="P90" i="15"/>
  <c r="O90" i="15"/>
  <c r="N90" i="15"/>
  <c r="T89" i="15"/>
  <c r="S89" i="15"/>
  <c r="R89" i="15"/>
  <c r="Q89" i="15"/>
  <c r="P89" i="15"/>
  <c r="O89" i="15"/>
  <c r="N89" i="15"/>
  <c r="T88" i="15"/>
  <c r="S88" i="15"/>
  <c r="R88" i="15"/>
  <c r="Q88" i="15"/>
  <c r="P88" i="15"/>
  <c r="O88" i="15"/>
  <c r="N88" i="15"/>
  <c r="T87" i="15"/>
  <c r="S87" i="15"/>
  <c r="R87" i="15"/>
  <c r="Q87" i="15"/>
  <c r="P87" i="15"/>
  <c r="O87" i="15"/>
  <c r="N87" i="15"/>
  <c r="T86" i="15"/>
  <c r="S86" i="15"/>
  <c r="R86" i="15"/>
  <c r="Q86" i="15"/>
  <c r="P86" i="15"/>
  <c r="O86" i="15"/>
  <c r="N86" i="15"/>
  <c r="T85" i="15"/>
  <c r="S85" i="15"/>
  <c r="R85" i="15"/>
  <c r="Q85" i="15"/>
  <c r="P85" i="15"/>
  <c r="O85" i="15"/>
  <c r="N85" i="15"/>
  <c r="T84" i="15"/>
  <c r="S84" i="15"/>
  <c r="R84" i="15"/>
  <c r="Q84" i="15"/>
  <c r="P84" i="15"/>
  <c r="O84" i="15"/>
  <c r="N84" i="15"/>
  <c r="T83" i="15"/>
  <c r="S83" i="15"/>
  <c r="R83" i="15"/>
  <c r="Q83" i="15"/>
  <c r="P83" i="15"/>
  <c r="O83" i="15"/>
  <c r="N83" i="15"/>
  <c r="T82" i="15"/>
  <c r="S82" i="15"/>
  <c r="R82" i="15"/>
  <c r="Q82" i="15"/>
  <c r="P82" i="15"/>
  <c r="O82" i="15"/>
  <c r="N82" i="15"/>
  <c r="T81" i="15"/>
  <c r="S81" i="15"/>
  <c r="R81" i="15"/>
  <c r="Q81" i="15"/>
  <c r="P81" i="15"/>
  <c r="O81" i="15"/>
  <c r="N81" i="15"/>
  <c r="T80" i="15"/>
  <c r="S80" i="15"/>
  <c r="R80" i="15"/>
  <c r="Q80" i="15"/>
  <c r="P80" i="15"/>
  <c r="O80" i="15"/>
  <c r="N80" i="15"/>
  <c r="T79" i="15"/>
  <c r="S79" i="15"/>
  <c r="R79" i="15"/>
  <c r="Q79" i="15"/>
  <c r="P79" i="15"/>
  <c r="O79" i="15"/>
  <c r="N79" i="15"/>
  <c r="T78" i="15"/>
  <c r="S78" i="15"/>
  <c r="R78" i="15"/>
  <c r="Q78" i="15"/>
  <c r="P78" i="15"/>
  <c r="O78" i="15"/>
  <c r="N78" i="15"/>
  <c r="T77" i="15"/>
  <c r="S77" i="15"/>
  <c r="R77" i="15"/>
  <c r="Q77" i="15"/>
  <c r="P77" i="15"/>
  <c r="O77" i="15"/>
  <c r="N77" i="15"/>
  <c r="T76" i="15"/>
  <c r="S76" i="15"/>
  <c r="R76" i="15"/>
  <c r="Q76" i="15"/>
  <c r="P76" i="15"/>
  <c r="O76" i="15"/>
  <c r="N76" i="15"/>
  <c r="T75" i="15"/>
  <c r="S75" i="15"/>
  <c r="R75" i="15"/>
  <c r="Q75" i="15"/>
  <c r="P75" i="15"/>
  <c r="O75" i="15"/>
  <c r="N75" i="15"/>
  <c r="T74" i="15"/>
  <c r="S74" i="15"/>
  <c r="R74" i="15"/>
  <c r="Q74" i="15"/>
  <c r="P74" i="15"/>
  <c r="O74" i="15"/>
  <c r="N74" i="15"/>
  <c r="T73" i="15"/>
  <c r="S73" i="15"/>
  <c r="R73" i="15"/>
  <c r="Q73" i="15"/>
  <c r="P73" i="15"/>
  <c r="O73" i="15"/>
  <c r="N73" i="15"/>
  <c r="T72" i="15"/>
  <c r="S72" i="15"/>
  <c r="R72" i="15"/>
  <c r="Q72" i="15"/>
  <c r="P72" i="15"/>
  <c r="O72" i="15"/>
  <c r="N72" i="15"/>
  <c r="T71" i="15"/>
  <c r="S71" i="15"/>
  <c r="R71" i="15"/>
  <c r="Q71" i="15"/>
  <c r="P71" i="15"/>
  <c r="O71" i="15"/>
  <c r="N71" i="15"/>
  <c r="T70" i="15"/>
  <c r="S70" i="15"/>
  <c r="R70" i="15"/>
  <c r="Q70" i="15"/>
  <c r="P70" i="15"/>
  <c r="O70" i="15"/>
  <c r="N70" i="15"/>
  <c r="T69" i="15"/>
  <c r="S69" i="15"/>
  <c r="R69" i="15"/>
  <c r="Q69" i="15"/>
  <c r="P69" i="15"/>
  <c r="O69" i="15"/>
  <c r="N69" i="15"/>
  <c r="T68" i="15"/>
  <c r="S68" i="15"/>
  <c r="R68" i="15"/>
  <c r="Q68" i="15"/>
  <c r="P68" i="15"/>
  <c r="O68" i="15"/>
  <c r="N68" i="15"/>
  <c r="T67" i="15"/>
  <c r="S67" i="15"/>
  <c r="R67" i="15"/>
  <c r="Q67" i="15"/>
  <c r="P67" i="15"/>
  <c r="O67" i="15"/>
  <c r="N67" i="15"/>
  <c r="T66" i="15"/>
  <c r="S66" i="15"/>
  <c r="R66" i="15"/>
  <c r="Q66" i="15"/>
  <c r="P66" i="15"/>
  <c r="O66" i="15"/>
  <c r="N66" i="15"/>
  <c r="T65" i="15"/>
  <c r="S65" i="15"/>
  <c r="R65" i="15"/>
  <c r="Q65" i="15"/>
  <c r="P65" i="15"/>
  <c r="O65" i="15"/>
  <c r="N65" i="15"/>
  <c r="T64" i="15"/>
  <c r="S64" i="15"/>
  <c r="R64" i="15"/>
  <c r="Q64" i="15"/>
  <c r="P64" i="15"/>
  <c r="O64" i="15"/>
  <c r="N64" i="15"/>
  <c r="T63" i="15"/>
  <c r="S63" i="15"/>
  <c r="R63" i="15"/>
  <c r="Q63" i="15"/>
  <c r="P63" i="15"/>
  <c r="O63" i="15"/>
  <c r="N63" i="15"/>
  <c r="T62" i="15"/>
  <c r="S62" i="15"/>
  <c r="R62" i="15"/>
  <c r="Q62" i="15"/>
  <c r="P62" i="15"/>
  <c r="O62" i="15"/>
  <c r="N62" i="15"/>
  <c r="T61" i="15"/>
  <c r="S61" i="15"/>
  <c r="R61" i="15"/>
  <c r="Q61" i="15"/>
  <c r="P61" i="15"/>
  <c r="O61" i="15"/>
  <c r="N61" i="15"/>
  <c r="T60" i="15"/>
  <c r="S60" i="15"/>
  <c r="R60" i="15"/>
  <c r="Q60" i="15"/>
  <c r="P60" i="15"/>
  <c r="O60" i="15"/>
  <c r="N60" i="15"/>
  <c r="T59" i="15"/>
  <c r="S59" i="15"/>
  <c r="R59" i="15"/>
  <c r="Q59" i="15"/>
  <c r="P59" i="15"/>
  <c r="O59" i="15"/>
  <c r="N59" i="15"/>
  <c r="T58" i="15"/>
  <c r="S58" i="15"/>
  <c r="R58" i="15"/>
  <c r="Q58" i="15"/>
  <c r="P58" i="15"/>
  <c r="O58" i="15"/>
  <c r="N58" i="15"/>
  <c r="T57" i="15"/>
  <c r="S57" i="15"/>
  <c r="R57" i="15"/>
  <c r="Q57" i="15"/>
  <c r="P57" i="15"/>
  <c r="O57" i="15"/>
  <c r="N57" i="15"/>
  <c r="T56" i="15"/>
  <c r="S56" i="15"/>
  <c r="R56" i="15"/>
  <c r="Q56" i="15"/>
  <c r="P56" i="15"/>
  <c r="O56" i="15"/>
  <c r="N56" i="15"/>
  <c r="T55" i="15"/>
  <c r="S55" i="15"/>
  <c r="R55" i="15"/>
  <c r="Q55" i="15"/>
  <c r="P55" i="15"/>
  <c r="O55" i="15"/>
  <c r="N55" i="15"/>
  <c r="T54" i="15"/>
  <c r="S54" i="15"/>
  <c r="R54" i="15"/>
  <c r="Q54" i="15"/>
  <c r="P54" i="15"/>
  <c r="O54" i="15"/>
  <c r="N54" i="15"/>
  <c r="T53" i="15"/>
  <c r="S53" i="15"/>
  <c r="R53" i="15"/>
  <c r="Q53" i="15"/>
  <c r="P53" i="15"/>
  <c r="O53" i="15"/>
  <c r="N53" i="15"/>
  <c r="T52" i="15"/>
  <c r="S52" i="15"/>
  <c r="R52" i="15"/>
  <c r="Q52" i="15"/>
  <c r="P52" i="15"/>
  <c r="O52" i="15"/>
  <c r="N52" i="15"/>
  <c r="T51" i="15"/>
  <c r="S51" i="15"/>
  <c r="R51" i="15"/>
  <c r="Q51" i="15"/>
  <c r="P51" i="15"/>
  <c r="O51" i="15"/>
  <c r="N51" i="15"/>
  <c r="T50" i="15"/>
  <c r="S50" i="15"/>
  <c r="R50" i="15"/>
  <c r="Q50" i="15"/>
  <c r="P50" i="15"/>
  <c r="O50" i="15"/>
  <c r="N50" i="15"/>
  <c r="T49" i="15"/>
  <c r="S49" i="15"/>
  <c r="R49" i="15"/>
  <c r="Q49" i="15"/>
  <c r="P49" i="15"/>
  <c r="O49" i="15"/>
  <c r="N49" i="15"/>
  <c r="T48" i="15"/>
  <c r="S48" i="15"/>
  <c r="R48" i="15"/>
  <c r="Q48" i="15"/>
  <c r="P48" i="15"/>
  <c r="O48" i="15"/>
  <c r="N48" i="15"/>
  <c r="T47" i="15"/>
  <c r="S47" i="15"/>
  <c r="R47" i="15"/>
  <c r="Q47" i="15"/>
  <c r="P47" i="15"/>
  <c r="O47" i="15"/>
  <c r="N47" i="15"/>
  <c r="T46" i="15"/>
  <c r="S46" i="15"/>
  <c r="R46" i="15"/>
  <c r="Q46" i="15"/>
  <c r="P46" i="15"/>
  <c r="O46" i="15"/>
  <c r="N46" i="15"/>
  <c r="T45" i="15"/>
  <c r="S45" i="15"/>
  <c r="R45" i="15"/>
  <c r="Q45" i="15"/>
  <c r="P45" i="15"/>
  <c r="O45" i="15"/>
  <c r="N45" i="15"/>
  <c r="T44" i="15"/>
  <c r="S44" i="15"/>
  <c r="R44" i="15"/>
  <c r="Q44" i="15"/>
  <c r="P44" i="15"/>
  <c r="O44" i="15"/>
  <c r="N44" i="15"/>
  <c r="T43" i="15"/>
  <c r="S43" i="15"/>
  <c r="R43" i="15"/>
  <c r="Q43" i="15"/>
  <c r="P43" i="15"/>
  <c r="O43" i="15"/>
  <c r="N43" i="15"/>
  <c r="T42" i="15"/>
  <c r="S42" i="15"/>
  <c r="R42" i="15"/>
  <c r="Q42" i="15"/>
  <c r="P42" i="15"/>
  <c r="O42" i="15"/>
  <c r="N42" i="15"/>
  <c r="T41" i="15"/>
  <c r="S41" i="15"/>
  <c r="R41" i="15"/>
  <c r="Q41" i="15"/>
  <c r="P41" i="15"/>
  <c r="O41" i="15"/>
  <c r="N41" i="15"/>
  <c r="T40" i="15"/>
  <c r="S40" i="15"/>
  <c r="R40" i="15"/>
  <c r="Q40" i="15"/>
  <c r="P40" i="15"/>
  <c r="O40" i="15"/>
  <c r="N40" i="15"/>
  <c r="T39" i="15"/>
  <c r="S39" i="15"/>
  <c r="R39" i="15"/>
  <c r="Q39" i="15"/>
  <c r="P39" i="15"/>
  <c r="O39" i="15"/>
  <c r="N39" i="15"/>
  <c r="T38" i="15"/>
  <c r="S38" i="15"/>
  <c r="R38" i="15"/>
  <c r="Q38" i="15"/>
  <c r="P38" i="15"/>
  <c r="O38" i="15"/>
  <c r="N38" i="15"/>
  <c r="T37" i="15"/>
  <c r="S37" i="15"/>
  <c r="R37" i="15"/>
  <c r="Q37" i="15"/>
  <c r="P37" i="15"/>
  <c r="O37" i="15"/>
  <c r="N37" i="15"/>
  <c r="T36" i="15"/>
  <c r="S36" i="15"/>
  <c r="R36" i="15"/>
  <c r="Q36" i="15"/>
  <c r="P36" i="15"/>
  <c r="O36" i="15"/>
  <c r="N36" i="15"/>
  <c r="T35" i="15"/>
  <c r="S35" i="15"/>
  <c r="R35" i="15"/>
  <c r="Q35" i="15"/>
  <c r="P35" i="15"/>
  <c r="O35" i="15"/>
  <c r="N35" i="15"/>
  <c r="T34" i="15"/>
  <c r="S34" i="15"/>
  <c r="R34" i="15"/>
  <c r="Q34" i="15"/>
  <c r="P34" i="15"/>
  <c r="O34" i="15"/>
  <c r="N34" i="15"/>
  <c r="T33" i="15"/>
  <c r="S33" i="15"/>
  <c r="R33" i="15"/>
  <c r="Q33" i="15"/>
  <c r="P33" i="15"/>
  <c r="O33" i="15"/>
  <c r="N33" i="15"/>
  <c r="T32" i="15"/>
  <c r="S32" i="15"/>
  <c r="R32" i="15"/>
  <c r="Q32" i="15"/>
  <c r="P32" i="15"/>
  <c r="O32" i="15"/>
  <c r="N32" i="15"/>
  <c r="T31" i="15"/>
  <c r="S31" i="15"/>
  <c r="R31" i="15"/>
  <c r="Q31" i="15"/>
  <c r="P31" i="15"/>
  <c r="O31" i="15"/>
  <c r="N31" i="15"/>
  <c r="T30" i="15"/>
  <c r="S30" i="15"/>
  <c r="R30" i="15"/>
  <c r="Q30" i="15"/>
  <c r="P30" i="15"/>
  <c r="O30" i="15"/>
  <c r="N30" i="15"/>
  <c r="T29" i="15"/>
  <c r="S29" i="15"/>
  <c r="R29" i="15"/>
  <c r="Q29" i="15"/>
  <c r="P29" i="15"/>
  <c r="O29" i="15"/>
  <c r="N29" i="15"/>
  <c r="T28" i="15"/>
  <c r="S28" i="15"/>
  <c r="R28" i="15"/>
  <c r="Q28" i="15"/>
  <c r="P28" i="15"/>
  <c r="O28" i="15"/>
  <c r="N28" i="15"/>
  <c r="T27" i="15"/>
  <c r="S27" i="15"/>
  <c r="R27" i="15"/>
  <c r="Q27" i="15"/>
  <c r="P27" i="15"/>
  <c r="O27" i="15"/>
  <c r="N27" i="15"/>
  <c r="T26" i="15"/>
  <c r="S26" i="15"/>
  <c r="R26" i="15"/>
  <c r="Q26" i="15"/>
  <c r="P26" i="15"/>
  <c r="O26" i="15"/>
  <c r="N26" i="15"/>
  <c r="T25" i="15"/>
  <c r="S25" i="15"/>
  <c r="R25" i="15"/>
  <c r="Q25" i="15"/>
  <c r="P25" i="15"/>
  <c r="O25" i="15"/>
  <c r="N25" i="15"/>
  <c r="T24" i="15"/>
  <c r="S24" i="15"/>
  <c r="R24" i="15"/>
  <c r="Q24" i="15"/>
  <c r="P24" i="15"/>
  <c r="O24" i="15"/>
  <c r="N24" i="15"/>
  <c r="T23" i="15"/>
  <c r="S23" i="15"/>
  <c r="R23" i="15"/>
  <c r="Q23" i="15"/>
  <c r="P23" i="15"/>
  <c r="O23" i="15"/>
  <c r="N23" i="15"/>
  <c r="T22" i="15"/>
  <c r="S22" i="15"/>
  <c r="R22" i="15"/>
  <c r="Q22" i="15"/>
  <c r="P22" i="15"/>
  <c r="O22" i="15"/>
  <c r="N22" i="15"/>
  <c r="T21" i="15"/>
  <c r="S21" i="15"/>
  <c r="R21" i="15"/>
  <c r="Q21" i="15"/>
  <c r="P21" i="15"/>
  <c r="O21" i="15"/>
  <c r="N21" i="15"/>
  <c r="T20" i="15"/>
  <c r="S20" i="15"/>
  <c r="R20" i="15"/>
  <c r="Q20" i="15"/>
  <c r="P20" i="15"/>
  <c r="O20" i="15"/>
  <c r="N20" i="15"/>
  <c r="T19" i="15"/>
  <c r="S19" i="15"/>
  <c r="R19" i="15"/>
  <c r="Q19" i="15"/>
  <c r="P19" i="15"/>
  <c r="O19" i="15"/>
  <c r="N19" i="15"/>
  <c r="T18" i="15"/>
  <c r="S18" i="15"/>
  <c r="R18" i="15"/>
  <c r="Q18" i="15"/>
  <c r="P18" i="15"/>
  <c r="O18" i="15"/>
  <c r="N18" i="15"/>
  <c r="T17" i="15"/>
  <c r="S17" i="15"/>
  <c r="R17" i="15"/>
  <c r="Q17" i="15"/>
  <c r="P17" i="15"/>
  <c r="O17" i="15"/>
  <c r="N17" i="15"/>
  <c r="T16" i="15"/>
  <c r="S16" i="15"/>
  <c r="R16" i="15"/>
  <c r="Q16" i="15"/>
  <c r="P16" i="15"/>
  <c r="O16" i="15"/>
  <c r="N16" i="15"/>
  <c r="T15" i="15"/>
  <c r="S15" i="15"/>
  <c r="R15" i="15"/>
  <c r="Q15" i="15"/>
  <c r="P15" i="15"/>
  <c r="O15" i="15"/>
  <c r="N15" i="15"/>
  <c r="T14" i="15"/>
  <c r="S14" i="15"/>
  <c r="R14" i="15"/>
  <c r="Q14" i="15"/>
  <c r="P14" i="15"/>
  <c r="O14" i="15"/>
  <c r="N14" i="15"/>
  <c r="T13" i="15"/>
  <c r="S13" i="15"/>
  <c r="R13" i="15"/>
  <c r="Q13" i="15"/>
  <c r="P13" i="15"/>
  <c r="O13" i="15"/>
  <c r="N13" i="15"/>
  <c r="T12" i="15"/>
  <c r="S12" i="15"/>
  <c r="R12" i="15"/>
  <c r="Q12" i="15"/>
  <c r="P12" i="15"/>
  <c r="O12" i="15"/>
  <c r="N12" i="15"/>
  <c r="T11" i="15"/>
  <c r="S11" i="15"/>
  <c r="R11" i="15"/>
  <c r="Q11" i="15"/>
  <c r="P11" i="15"/>
  <c r="O11" i="15"/>
  <c r="N11" i="15"/>
  <c r="T10" i="15"/>
  <c r="S10" i="15"/>
  <c r="R10" i="15"/>
  <c r="Q10" i="15"/>
  <c r="P10" i="15"/>
  <c r="O10" i="15"/>
  <c r="N10" i="15"/>
  <c r="T9" i="15"/>
  <c r="S9" i="15"/>
  <c r="R9" i="15"/>
  <c r="Q9" i="15"/>
  <c r="P9" i="15"/>
  <c r="O9" i="15"/>
  <c r="N9" i="15"/>
  <c r="T8" i="15"/>
  <c r="S8" i="15"/>
  <c r="R8" i="15"/>
  <c r="Q8" i="15"/>
  <c r="P8" i="15"/>
  <c r="O8" i="15"/>
  <c r="N8" i="15"/>
  <c r="T7" i="15"/>
  <c r="S7" i="15"/>
  <c r="R7" i="15"/>
  <c r="Q7" i="15"/>
  <c r="P7" i="15"/>
  <c r="O7" i="15"/>
  <c r="N7" i="15"/>
  <c r="T6" i="15"/>
  <c r="S6" i="15"/>
  <c r="R6" i="15"/>
  <c r="Q6" i="15"/>
  <c r="P6" i="15"/>
  <c r="O6" i="15"/>
  <c r="N6" i="15"/>
  <c r="T5" i="15"/>
  <c r="S5" i="15"/>
  <c r="R5" i="15"/>
  <c r="Q5" i="15"/>
  <c r="P5" i="15"/>
  <c r="N5" i="15"/>
  <c r="O5" i="15"/>
  <c r="T4" i="15"/>
  <c r="S4" i="15"/>
  <c r="R4" i="15"/>
  <c r="Q4" i="15"/>
  <c r="P4" i="15"/>
  <c r="O4" i="15"/>
  <c r="N4" i="15"/>
  <c r="D31" i="5" l="1"/>
  <c r="D30" i="5"/>
  <c r="D45" i="7" l="1"/>
  <c r="D48" i="7"/>
  <c r="D28" i="5"/>
  <c r="E95" i="1"/>
  <c r="E101" i="1"/>
  <c r="E100" i="1"/>
  <c r="C95" i="1"/>
  <c r="C101" i="1"/>
  <c r="C100" i="1"/>
  <c r="D9" i="3" l="1"/>
  <c r="D10" i="3"/>
  <c r="F113" i="12" l="1"/>
  <c r="G113" i="12"/>
  <c r="H113" i="12"/>
  <c r="I113" i="12"/>
  <c r="K113" i="12"/>
  <c r="F114" i="12"/>
  <c r="G114" i="12"/>
  <c r="H114" i="12"/>
  <c r="I114" i="12"/>
  <c r="K114" i="12"/>
  <c r="F115" i="12"/>
  <c r="G115" i="12"/>
  <c r="H115" i="12"/>
  <c r="I115" i="12"/>
  <c r="K115" i="12"/>
  <c r="F116" i="12"/>
  <c r="G116" i="12"/>
  <c r="H116" i="12"/>
  <c r="I116" i="12"/>
  <c r="K116" i="12"/>
  <c r="F117" i="12"/>
  <c r="G117" i="12"/>
  <c r="H117" i="12"/>
  <c r="I117" i="12"/>
  <c r="K117" i="12"/>
  <c r="F64" i="12"/>
  <c r="G64" i="12"/>
  <c r="H64" i="12"/>
  <c r="I64" i="12"/>
  <c r="K64" i="12"/>
  <c r="F65" i="12"/>
  <c r="G65" i="12"/>
  <c r="H65" i="12"/>
  <c r="I65" i="12"/>
  <c r="K65" i="12"/>
  <c r="F66" i="12"/>
  <c r="G66" i="12"/>
  <c r="H66" i="12"/>
  <c r="I66" i="12"/>
  <c r="K66" i="12"/>
  <c r="F28" i="12"/>
  <c r="G28" i="12"/>
  <c r="H28" i="12"/>
  <c r="I28" i="12"/>
  <c r="K28" i="12"/>
  <c r="F29" i="12"/>
  <c r="G29" i="12"/>
  <c r="H29" i="12"/>
  <c r="I29" i="12"/>
  <c r="K29" i="12"/>
  <c r="D9" i="11" l="1"/>
  <c r="D7" i="13"/>
  <c r="E104" i="1"/>
  <c r="C104" i="1"/>
  <c r="E107" i="1"/>
  <c r="C107" i="1"/>
  <c r="E108" i="1"/>
  <c r="C108" i="1"/>
  <c r="E105" i="1"/>
  <c r="C105" i="1"/>
  <c r="E92" i="1"/>
  <c r="C92" i="1"/>
  <c r="E90" i="1"/>
  <c r="C90" i="1"/>
  <c r="E85" i="1"/>
  <c r="C85" i="1"/>
  <c r="E83" i="1"/>
  <c r="C83" i="1"/>
  <c r="E81" i="1"/>
  <c r="C81" i="1"/>
  <c r="E78" i="1"/>
  <c r="C78" i="1"/>
  <c r="E76" i="1"/>
  <c r="C76" i="1"/>
  <c r="E66" i="1"/>
  <c r="C66" i="1"/>
  <c r="E67" i="1"/>
  <c r="C67" i="1"/>
  <c r="E57" i="1"/>
  <c r="C57" i="1"/>
  <c r="E51" i="1"/>
  <c r="C51" i="1"/>
  <c r="E48" i="1"/>
  <c r="C48" i="1"/>
  <c r="E46" i="1"/>
  <c r="C46" i="1"/>
  <c r="E44" i="1"/>
  <c r="C44" i="1"/>
  <c r="E43" i="1"/>
  <c r="C43" i="1"/>
  <c r="E41" i="1"/>
  <c r="C41" i="1"/>
  <c r="E38" i="1"/>
  <c r="C38" i="1"/>
  <c r="E37" i="1"/>
  <c r="C37" i="1"/>
  <c r="E28" i="1"/>
  <c r="C28" i="1"/>
  <c r="E33" i="1"/>
  <c r="C33" i="1"/>
  <c r="E56" i="1"/>
  <c r="C56" i="1"/>
  <c r="E58" i="1"/>
  <c r="C58" i="1"/>
  <c r="E63" i="1"/>
  <c r="C63" i="1"/>
  <c r="E69" i="1"/>
  <c r="C69" i="1"/>
  <c r="E70" i="1"/>
  <c r="C70" i="1"/>
  <c r="E71" i="1"/>
  <c r="C71" i="1"/>
  <c r="E79" i="1"/>
  <c r="C79" i="1"/>
  <c r="D15" i="5"/>
  <c r="D17" i="5"/>
  <c r="D19" i="5"/>
  <c r="D23" i="5"/>
  <c r="D35" i="7"/>
  <c r="D29" i="7"/>
  <c r="D26" i="7"/>
  <c r="D25" i="7"/>
  <c r="D22" i="7"/>
  <c r="D18" i="7"/>
  <c r="D11" i="7"/>
  <c r="D13" i="7"/>
  <c r="D14" i="7"/>
  <c r="D17" i="7"/>
  <c r="D24" i="7"/>
  <c r="D27" i="7"/>
  <c r="D31" i="7"/>
  <c r="D34" i="7"/>
  <c r="D36" i="7"/>
  <c r="D39" i="7"/>
  <c r="D40" i="7"/>
  <c r="D43" i="7"/>
  <c r="D47" i="7"/>
  <c r="D51" i="7"/>
  <c r="D46" i="7"/>
  <c r="F52" i="12"/>
  <c r="G52" i="12"/>
  <c r="H52" i="12"/>
  <c r="I52" i="12"/>
  <c r="K52" i="12"/>
  <c r="F144" i="12"/>
  <c r="G144" i="12"/>
  <c r="H144" i="12"/>
  <c r="I144" i="12"/>
  <c r="K144" i="12"/>
  <c r="F145" i="12"/>
  <c r="G145" i="12"/>
  <c r="H145" i="12"/>
  <c r="I145" i="12"/>
  <c r="K145" i="12"/>
  <c r="F161" i="12"/>
  <c r="G161" i="12"/>
  <c r="H161" i="12"/>
  <c r="I161" i="12"/>
  <c r="K161" i="12"/>
  <c r="F156" i="12"/>
  <c r="G156" i="12"/>
  <c r="H156" i="12"/>
  <c r="I156" i="12"/>
  <c r="K156" i="12"/>
  <c r="F164" i="12"/>
  <c r="G164" i="12"/>
  <c r="H164" i="12"/>
  <c r="I164" i="12"/>
  <c r="K164" i="12"/>
  <c r="F203" i="12"/>
  <c r="G203" i="12"/>
  <c r="H203" i="12"/>
  <c r="I203" i="12"/>
  <c r="K203" i="12"/>
  <c r="F204" i="12"/>
  <c r="G204" i="12"/>
  <c r="H204" i="12"/>
  <c r="I204" i="12"/>
  <c r="K204" i="12"/>
  <c r="F14" i="12"/>
  <c r="G14" i="12"/>
  <c r="H14" i="12"/>
  <c r="I14" i="12"/>
  <c r="K14" i="12"/>
  <c r="F154" i="12"/>
  <c r="G154" i="12"/>
  <c r="H154" i="12"/>
  <c r="I154" i="12"/>
  <c r="K154" i="12"/>
  <c r="F159" i="12"/>
  <c r="G159" i="12"/>
  <c r="H159" i="12"/>
  <c r="I159" i="12"/>
  <c r="K159" i="12"/>
  <c r="F193" i="12"/>
  <c r="G193" i="12"/>
  <c r="H193" i="12"/>
  <c r="I193" i="12"/>
  <c r="K193" i="12"/>
  <c r="E88" i="1"/>
  <c r="C88" i="1"/>
  <c r="D11" i="11"/>
  <c r="F17" i="12"/>
  <c r="G17" i="12"/>
  <c r="H17" i="12"/>
  <c r="I17" i="12"/>
  <c r="K17" i="12"/>
  <c r="D50" i="7" l="1"/>
  <c r="D44" i="7"/>
  <c r="D42" i="7"/>
  <c r="D25" i="5"/>
  <c r="D8" i="5"/>
  <c r="D18" i="5"/>
  <c r="D21" i="5"/>
  <c r="D29" i="5"/>
  <c r="D10" i="4"/>
  <c r="E53" i="1"/>
  <c r="E29" i="1"/>
  <c r="E84" i="1"/>
  <c r="E96" i="1"/>
  <c r="E99" i="1"/>
  <c r="E89" i="1"/>
  <c r="E106" i="1"/>
  <c r="E25" i="1"/>
  <c r="E82" i="1"/>
  <c r="E91" i="1"/>
  <c r="E103" i="1"/>
  <c r="C25" i="1"/>
  <c r="C29" i="1"/>
  <c r="C82" i="1"/>
  <c r="C84" i="1"/>
  <c r="C91" i="1"/>
  <c r="C96" i="1"/>
  <c r="C99" i="1"/>
  <c r="C89" i="1"/>
  <c r="C103" i="1"/>
  <c r="C106" i="1"/>
  <c r="D21" i="7"/>
  <c r="C53" i="1"/>
  <c r="F181" i="12"/>
  <c r="G181" i="12"/>
  <c r="K181" i="12"/>
  <c r="H120" i="12" l="1"/>
  <c r="I120" i="12"/>
  <c r="H121" i="12"/>
  <c r="I121" i="12"/>
  <c r="H122" i="12"/>
  <c r="I122" i="12"/>
  <c r="H123" i="12"/>
  <c r="I123" i="12"/>
  <c r="H124" i="12"/>
  <c r="I124" i="12"/>
  <c r="H125" i="12"/>
  <c r="I125" i="12"/>
  <c r="H126" i="12"/>
  <c r="I126" i="12"/>
  <c r="H127" i="12"/>
  <c r="I127" i="12"/>
  <c r="H128" i="12"/>
  <c r="I128" i="12"/>
  <c r="H129" i="12"/>
  <c r="I129" i="12"/>
  <c r="H130" i="12"/>
  <c r="I130" i="12"/>
  <c r="H131" i="12"/>
  <c r="I131" i="12"/>
  <c r="H132" i="12"/>
  <c r="I132" i="12"/>
  <c r="H133" i="12"/>
  <c r="I133" i="12"/>
  <c r="H134" i="12"/>
  <c r="I134" i="12"/>
  <c r="H135" i="12"/>
  <c r="I135" i="12"/>
  <c r="H136" i="12"/>
  <c r="I136" i="12"/>
  <c r="H137" i="12"/>
  <c r="I137" i="12"/>
  <c r="H138" i="12"/>
  <c r="I138" i="12"/>
  <c r="H139" i="12"/>
  <c r="I139" i="12"/>
  <c r="H140" i="12"/>
  <c r="I140" i="12"/>
  <c r="H141" i="12"/>
  <c r="I141" i="12"/>
  <c r="H142" i="12"/>
  <c r="I142" i="12"/>
  <c r="H143" i="12"/>
  <c r="I143" i="12"/>
  <c r="H146" i="12"/>
  <c r="I146" i="12"/>
  <c r="H147" i="12"/>
  <c r="I147" i="12"/>
  <c r="H148" i="12"/>
  <c r="I148" i="12"/>
  <c r="H149" i="12"/>
  <c r="I149" i="12"/>
  <c r="H150" i="12"/>
  <c r="I150" i="12"/>
  <c r="H151" i="12"/>
  <c r="I151" i="12"/>
  <c r="H152" i="12"/>
  <c r="I152" i="12"/>
  <c r="H153" i="12"/>
  <c r="I153" i="12"/>
  <c r="H155" i="12"/>
  <c r="I155" i="12"/>
  <c r="H157" i="12"/>
  <c r="I157" i="12"/>
  <c r="H158" i="12"/>
  <c r="I158" i="12"/>
  <c r="H160" i="12"/>
  <c r="I160" i="12"/>
  <c r="H162" i="12"/>
  <c r="I162" i="12"/>
  <c r="H163" i="12"/>
  <c r="I163" i="12"/>
  <c r="H165" i="12"/>
  <c r="I165" i="12"/>
  <c r="H166" i="12"/>
  <c r="I166" i="12"/>
  <c r="H167" i="12"/>
  <c r="I167" i="12"/>
  <c r="H168" i="12"/>
  <c r="I168" i="12"/>
  <c r="H169" i="12"/>
  <c r="I169" i="12"/>
  <c r="H170" i="12"/>
  <c r="I170" i="12"/>
  <c r="H171" i="12"/>
  <c r="I171" i="12"/>
  <c r="H172" i="12"/>
  <c r="I172" i="12"/>
  <c r="H173" i="12"/>
  <c r="I173" i="12"/>
  <c r="H174" i="12"/>
  <c r="I174" i="12"/>
  <c r="H175" i="12"/>
  <c r="I175" i="12"/>
  <c r="H176" i="12"/>
  <c r="I176" i="12"/>
  <c r="H177" i="12"/>
  <c r="I177" i="12"/>
  <c r="H178" i="12"/>
  <c r="I178" i="12"/>
  <c r="H179" i="12"/>
  <c r="I179" i="12"/>
  <c r="H180" i="12"/>
  <c r="I180" i="12"/>
  <c r="H182" i="12"/>
  <c r="I182" i="12"/>
  <c r="H183" i="12"/>
  <c r="I183" i="12"/>
  <c r="H184" i="12"/>
  <c r="I184" i="12"/>
  <c r="H185" i="12"/>
  <c r="I185" i="12"/>
  <c r="H186" i="12"/>
  <c r="I186" i="12"/>
  <c r="H187" i="12"/>
  <c r="I187" i="12"/>
  <c r="H188" i="12"/>
  <c r="I188" i="12"/>
  <c r="H189" i="12"/>
  <c r="I189" i="12"/>
  <c r="H190" i="12"/>
  <c r="I190" i="12"/>
  <c r="H191" i="12"/>
  <c r="I191" i="12"/>
  <c r="H192" i="12"/>
  <c r="I192" i="12"/>
  <c r="H194" i="12"/>
  <c r="I194" i="12"/>
  <c r="H195" i="12"/>
  <c r="I195" i="12"/>
  <c r="H196" i="12"/>
  <c r="I196" i="12"/>
  <c r="H197" i="12"/>
  <c r="I197" i="12"/>
  <c r="H198" i="12"/>
  <c r="I198" i="12"/>
  <c r="H199" i="12"/>
  <c r="I199" i="12"/>
  <c r="H200" i="12"/>
  <c r="I200" i="12"/>
  <c r="H201" i="12"/>
  <c r="I201" i="12"/>
  <c r="H202" i="12"/>
  <c r="I202" i="12"/>
  <c r="H181" i="12"/>
  <c r="I181" i="12"/>
  <c r="H69" i="12"/>
  <c r="I69" i="12"/>
  <c r="H70" i="12"/>
  <c r="I70" i="12"/>
  <c r="H71" i="12"/>
  <c r="I71" i="12"/>
  <c r="H72" i="12"/>
  <c r="I72" i="12"/>
  <c r="H73" i="12"/>
  <c r="I73" i="12"/>
  <c r="H74" i="12"/>
  <c r="I74" i="12"/>
  <c r="H75" i="12"/>
  <c r="I75" i="12"/>
  <c r="H76" i="12"/>
  <c r="I76" i="12"/>
  <c r="H77" i="12"/>
  <c r="I77" i="12"/>
  <c r="H78" i="12"/>
  <c r="I78" i="12"/>
  <c r="H79" i="12"/>
  <c r="I79" i="12"/>
  <c r="H80" i="12"/>
  <c r="I80" i="12"/>
  <c r="H81" i="12"/>
  <c r="I81" i="12"/>
  <c r="H82" i="12"/>
  <c r="I82" i="12"/>
  <c r="H83" i="12"/>
  <c r="I83" i="12"/>
  <c r="H84" i="12"/>
  <c r="I84" i="12"/>
  <c r="H85" i="12"/>
  <c r="I85" i="12"/>
  <c r="H86" i="12"/>
  <c r="I86" i="12"/>
  <c r="H87" i="12"/>
  <c r="I87" i="12"/>
  <c r="H88" i="12"/>
  <c r="I88" i="12"/>
  <c r="H89" i="12"/>
  <c r="I89" i="12"/>
  <c r="H90" i="12"/>
  <c r="I90" i="12"/>
  <c r="H91" i="12"/>
  <c r="I91" i="12"/>
  <c r="H92" i="12"/>
  <c r="I92" i="12"/>
  <c r="H93" i="12"/>
  <c r="I93" i="12"/>
  <c r="H94" i="12"/>
  <c r="I94" i="12"/>
  <c r="H95" i="12"/>
  <c r="I95" i="12"/>
  <c r="H96" i="12"/>
  <c r="I96" i="12"/>
  <c r="H97" i="12"/>
  <c r="I97" i="12"/>
  <c r="H98" i="12"/>
  <c r="I98" i="12"/>
  <c r="H99" i="12"/>
  <c r="I99" i="12"/>
  <c r="H100" i="12"/>
  <c r="I100" i="12"/>
  <c r="H101" i="12"/>
  <c r="I101" i="12"/>
  <c r="H102" i="12"/>
  <c r="I102" i="12"/>
  <c r="H103" i="12"/>
  <c r="I103" i="12"/>
  <c r="H104" i="12"/>
  <c r="I104" i="12"/>
  <c r="H105" i="12"/>
  <c r="I105" i="12"/>
  <c r="H106" i="12"/>
  <c r="I106" i="12"/>
  <c r="H107" i="12"/>
  <c r="I107" i="12"/>
  <c r="H108" i="12"/>
  <c r="I108" i="12"/>
  <c r="H109" i="12"/>
  <c r="I109" i="12"/>
  <c r="H110" i="12"/>
  <c r="I110" i="12"/>
  <c r="H111" i="12"/>
  <c r="I111" i="12"/>
  <c r="H112" i="12"/>
  <c r="I112" i="12"/>
  <c r="I68" i="12"/>
  <c r="H50" i="12"/>
  <c r="I50" i="12"/>
  <c r="H51" i="12"/>
  <c r="I51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61" i="12"/>
  <c r="I61" i="12"/>
  <c r="H62" i="12"/>
  <c r="I62" i="12"/>
  <c r="H63" i="12"/>
  <c r="I63" i="12"/>
  <c r="H32" i="12"/>
  <c r="I32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39" i="12"/>
  <c r="I39" i="12"/>
  <c r="H40" i="12"/>
  <c r="I40" i="12"/>
  <c r="H41" i="12"/>
  <c r="I41" i="12"/>
  <c r="H42" i="12"/>
  <c r="I42" i="12"/>
  <c r="H43" i="12"/>
  <c r="I43" i="12"/>
  <c r="H44" i="12"/>
  <c r="I44" i="12"/>
  <c r="H45" i="12"/>
  <c r="I45" i="12"/>
  <c r="H46" i="12"/>
  <c r="I46" i="12"/>
  <c r="H47" i="12"/>
  <c r="I47" i="12"/>
  <c r="H3" i="12"/>
  <c r="I3" i="12"/>
  <c r="H4" i="12"/>
  <c r="I4" i="12"/>
  <c r="H5" i="12"/>
  <c r="I5" i="12"/>
  <c r="H6" i="12"/>
  <c r="I6" i="12"/>
  <c r="H7" i="12"/>
  <c r="I7" i="12"/>
  <c r="H8" i="12"/>
  <c r="I8" i="12"/>
  <c r="H9" i="12"/>
  <c r="I9" i="12"/>
  <c r="H10" i="12"/>
  <c r="I10" i="12"/>
  <c r="H13" i="12"/>
  <c r="I13" i="12"/>
  <c r="H15" i="12"/>
  <c r="I15" i="12"/>
  <c r="H16" i="12"/>
  <c r="I16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H26" i="12"/>
  <c r="I26" i="12"/>
  <c r="H27" i="12"/>
  <c r="I27" i="12"/>
  <c r="I12" i="12"/>
  <c r="D30" i="7"/>
  <c r="D9" i="4" l="1"/>
  <c r="D8" i="13"/>
  <c r="E62" i="1"/>
  <c r="E27" i="1"/>
  <c r="E30" i="1"/>
  <c r="E50" i="1"/>
  <c r="C62" i="1"/>
  <c r="C27" i="1"/>
  <c r="C30" i="1"/>
  <c r="C50" i="1"/>
  <c r="D12" i="11"/>
  <c r="D14" i="5"/>
  <c r="D19" i="7"/>
  <c r="E47" i="1"/>
  <c r="E54" i="1"/>
  <c r="E109" i="1"/>
  <c r="C47" i="1"/>
  <c r="C54" i="1"/>
  <c r="C109" i="1"/>
  <c r="F162" i="12"/>
  <c r="G162" i="12"/>
  <c r="K162" i="12"/>
  <c r="D5" i="7" l="1"/>
  <c r="D9" i="7"/>
  <c r="D33" i="7"/>
  <c r="D7" i="7"/>
  <c r="D6" i="7"/>
  <c r="D32" i="7"/>
  <c r="D8" i="7"/>
  <c r="D38" i="7"/>
  <c r="D41" i="7"/>
  <c r="D12" i="7"/>
  <c r="D15" i="7"/>
  <c r="D37" i="7"/>
  <c r="D49" i="7"/>
  <c r="D12" i="5"/>
  <c r="D13" i="5"/>
  <c r="D7" i="5"/>
  <c r="D9" i="5"/>
  <c r="D26" i="5"/>
  <c r="D6" i="4"/>
  <c r="D11" i="4"/>
  <c r="D8" i="4"/>
  <c r="D7" i="4"/>
  <c r="D12" i="4"/>
  <c r="D7" i="11"/>
  <c r="D5" i="13"/>
  <c r="E24" i="1"/>
  <c r="E20" i="1"/>
  <c r="E32" i="1"/>
  <c r="E15" i="1"/>
  <c r="E55" i="1"/>
  <c r="E21" i="1"/>
  <c r="E7" i="1"/>
  <c r="E19" i="1"/>
  <c r="E80" i="1"/>
  <c r="E11" i="1"/>
  <c r="E64" i="1"/>
  <c r="E60" i="1"/>
  <c r="E34" i="1"/>
  <c r="E97" i="1"/>
  <c r="E39" i="1"/>
  <c r="E45" i="1"/>
  <c r="E65" i="1"/>
  <c r="E74" i="1"/>
  <c r="E12" i="1"/>
  <c r="E26" i="1"/>
  <c r="E16" i="1"/>
  <c r="E75" i="1"/>
  <c r="E35" i="1"/>
  <c r="E72" i="1"/>
  <c r="E87" i="1"/>
  <c r="E102" i="1"/>
  <c r="C20" i="1"/>
  <c r="C16" i="1"/>
  <c r="C24" i="1"/>
  <c r="C32" i="1"/>
  <c r="C15" i="1"/>
  <c r="C75" i="1"/>
  <c r="C35" i="1"/>
  <c r="C55" i="1"/>
  <c r="C21" i="1"/>
  <c r="C72" i="1"/>
  <c r="C7" i="1"/>
  <c r="C19" i="1"/>
  <c r="C80" i="1"/>
  <c r="C11" i="1"/>
  <c r="C64" i="1"/>
  <c r="C60" i="1"/>
  <c r="C34" i="1"/>
  <c r="C87" i="1"/>
  <c r="C97" i="1"/>
  <c r="C39" i="1"/>
  <c r="C45" i="1"/>
  <c r="C65" i="1"/>
  <c r="C74" i="1"/>
  <c r="C12" i="1"/>
  <c r="C26" i="1"/>
  <c r="C102" i="1"/>
  <c r="F3" i="12"/>
  <c r="G3" i="12"/>
  <c r="F4" i="12"/>
  <c r="G4" i="12"/>
  <c r="F5" i="12"/>
  <c r="G5" i="12"/>
  <c r="F6" i="12"/>
  <c r="G6" i="12"/>
  <c r="F7" i="12"/>
  <c r="G7" i="12"/>
  <c r="F8" i="12"/>
  <c r="G8" i="12"/>
  <c r="F9" i="12"/>
  <c r="G9" i="12"/>
  <c r="F10" i="12"/>
  <c r="G10" i="12"/>
  <c r="F15" i="12"/>
  <c r="G15" i="12"/>
  <c r="F16" i="12"/>
  <c r="G16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12" i="12"/>
  <c r="G12" i="12"/>
  <c r="H12" i="12"/>
  <c r="F32" i="12"/>
  <c r="G32" i="12"/>
  <c r="F33" i="12"/>
  <c r="G33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4" i="12"/>
  <c r="G44" i="12"/>
  <c r="F45" i="12"/>
  <c r="G45" i="12"/>
  <c r="F46" i="12"/>
  <c r="G46" i="12"/>
  <c r="F47" i="12"/>
  <c r="G47" i="12"/>
  <c r="F50" i="12"/>
  <c r="G50" i="12"/>
  <c r="F51" i="12"/>
  <c r="G51" i="12"/>
  <c r="F53" i="12"/>
  <c r="G53" i="12"/>
  <c r="F54" i="12"/>
  <c r="G54" i="12"/>
  <c r="F55" i="12"/>
  <c r="G55" i="12"/>
  <c r="F56" i="12"/>
  <c r="G56" i="12"/>
  <c r="F57" i="12"/>
  <c r="G57" i="12"/>
  <c r="F58" i="12"/>
  <c r="G58" i="12"/>
  <c r="F59" i="12"/>
  <c r="G59" i="12"/>
  <c r="F60" i="12"/>
  <c r="G60" i="12"/>
  <c r="F61" i="12"/>
  <c r="G61" i="12"/>
  <c r="F62" i="12"/>
  <c r="G62" i="12"/>
  <c r="F63" i="12"/>
  <c r="G63" i="12"/>
  <c r="F120" i="12"/>
  <c r="G120" i="12"/>
  <c r="F121" i="12"/>
  <c r="G121" i="12"/>
  <c r="F122" i="12"/>
  <c r="G122" i="12"/>
  <c r="F123" i="12"/>
  <c r="G123" i="12"/>
  <c r="F124" i="12"/>
  <c r="G124" i="12"/>
  <c r="F125" i="12"/>
  <c r="G125" i="12"/>
  <c r="F126" i="12"/>
  <c r="G126" i="12"/>
  <c r="F127" i="12"/>
  <c r="G127" i="12"/>
  <c r="F128" i="12"/>
  <c r="G128" i="12"/>
  <c r="F129" i="12"/>
  <c r="G129" i="12"/>
  <c r="F130" i="12"/>
  <c r="G130" i="12"/>
  <c r="F131" i="12"/>
  <c r="G131" i="12"/>
  <c r="F132" i="12"/>
  <c r="G132" i="12"/>
  <c r="F133" i="12"/>
  <c r="G133" i="12"/>
  <c r="F134" i="12"/>
  <c r="G134" i="12"/>
  <c r="F135" i="12"/>
  <c r="G135" i="12"/>
  <c r="F136" i="12"/>
  <c r="G136" i="12"/>
  <c r="F137" i="12"/>
  <c r="G137" i="12"/>
  <c r="F138" i="12"/>
  <c r="G138" i="12"/>
  <c r="F139" i="12"/>
  <c r="G139" i="12"/>
  <c r="F140" i="12"/>
  <c r="G140" i="12"/>
  <c r="F141" i="12"/>
  <c r="G141" i="12"/>
  <c r="F142" i="12"/>
  <c r="G142" i="12"/>
  <c r="F143" i="12"/>
  <c r="G143" i="12"/>
  <c r="F146" i="12"/>
  <c r="G146" i="12"/>
  <c r="F147" i="12"/>
  <c r="G147" i="12"/>
  <c r="F148" i="12"/>
  <c r="G148" i="12"/>
  <c r="F149" i="12"/>
  <c r="G149" i="12"/>
  <c r="F150" i="12"/>
  <c r="G150" i="12"/>
  <c r="F151" i="12"/>
  <c r="G151" i="12"/>
  <c r="F152" i="12"/>
  <c r="G152" i="12"/>
  <c r="F153" i="12"/>
  <c r="G153" i="12"/>
  <c r="F155" i="12"/>
  <c r="G155" i="12"/>
  <c r="F157" i="12"/>
  <c r="G157" i="12"/>
  <c r="F158" i="12"/>
  <c r="G158" i="12"/>
  <c r="F160" i="12"/>
  <c r="G160" i="12"/>
  <c r="F163" i="12"/>
  <c r="G163" i="12"/>
  <c r="F165" i="12"/>
  <c r="G165" i="12"/>
  <c r="F166" i="12"/>
  <c r="G166" i="12"/>
  <c r="F167" i="12"/>
  <c r="G167" i="12"/>
  <c r="F168" i="12"/>
  <c r="G168" i="12"/>
  <c r="F169" i="12"/>
  <c r="G169" i="12"/>
  <c r="F170" i="12"/>
  <c r="G170" i="12"/>
  <c r="F171" i="12"/>
  <c r="G171" i="12"/>
  <c r="F172" i="12"/>
  <c r="G172" i="12"/>
  <c r="F173" i="12"/>
  <c r="G173" i="12"/>
  <c r="F174" i="12"/>
  <c r="G174" i="12"/>
  <c r="F175" i="12"/>
  <c r="G175" i="12"/>
  <c r="F176" i="12"/>
  <c r="G176" i="12"/>
  <c r="F177" i="12"/>
  <c r="G177" i="12"/>
  <c r="F178" i="12"/>
  <c r="G178" i="12"/>
  <c r="F179" i="12"/>
  <c r="G179" i="12"/>
  <c r="F180" i="12"/>
  <c r="G180" i="12"/>
  <c r="F182" i="12"/>
  <c r="G182" i="12"/>
  <c r="F183" i="12"/>
  <c r="G183" i="12"/>
  <c r="F184" i="12"/>
  <c r="G184" i="12"/>
  <c r="F185" i="12"/>
  <c r="G185" i="12"/>
  <c r="F186" i="12"/>
  <c r="G186" i="12"/>
  <c r="F187" i="12"/>
  <c r="G187" i="12"/>
  <c r="F188" i="12"/>
  <c r="G188" i="12"/>
  <c r="F189" i="12"/>
  <c r="G189" i="12"/>
  <c r="F190" i="12"/>
  <c r="G190" i="12"/>
  <c r="F191" i="12"/>
  <c r="G191" i="12"/>
  <c r="F192" i="12"/>
  <c r="G192" i="12"/>
  <c r="F194" i="12"/>
  <c r="G194" i="12"/>
  <c r="F195" i="12"/>
  <c r="G195" i="12"/>
  <c r="F196" i="12"/>
  <c r="G196" i="12"/>
  <c r="F197" i="12"/>
  <c r="G197" i="12"/>
  <c r="F199" i="12"/>
  <c r="G199" i="12"/>
  <c r="F200" i="12"/>
  <c r="G200" i="12"/>
  <c r="F201" i="12"/>
  <c r="G201" i="12"/>
  <c r="F202" i="12"/>
  <c r="G202" i="12"/>
  <c r="F198" i="12"/>
  <c r="G198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F77" i="12"/>
  <c r="G77" i="12"/>
  <c r="F78" i="12"/>
  <c r="G78" i="12"/>
  <c r="F79" i="12"/>
  <c r="G79" i="12"/>
  <c r="F80" i="12"/>
  <c r="G80" i="12"/>
  <c r="F81" i="12"/>
  <c r="G81" i="12"/>
  <c r="F82" i="12"/>
  <c r="G82" i="12"/>
  <c r="F83" i="12"/>
  <c r="G83" i="12"/>
  <c r="F84" i="12"/>
  <c r="G84" i="12"/>
  <c r="F85" i="12"/>
  <c r="G85" i="12"/>
  <c r="F86" i="12"/>
  <c r="G86" i="12"/>
  <c r="F87" i="12"/>
  <c r="G87" i="12"/>
  <c r="F88" i="12"/>
  <c r="G88" i="12"/>
  <c r="F89" i="12"/>
  <c r="G89" i="12"/>
  <c r="F90" i="12"/>
  <c r="G90" i="12"/>
  <c r="F91" i="12"/>
  <c r="G91" i="12"/>
  <c r="F92" i="12"/>
  <c r="G92" i="12"/>
  <c r="F93" i="12"/>
  <c r="G93" i="12"/>
  <c r="F94" i="12"/>
  <c r="G94" i="12"/>
  <c r="F95" i="12"/>
  <c r="G95" i="12"/>
  <c r="F96" i="12"/>
  <c r="G96" i="12"/>
  <c r="F97" i="12"/>
  <c r="G97" i="12"/>
  <c r="F98" i="12"/>
  <c r="G98" i="12"/>
  <c r="F99" i="12"/>
  <c r="G99" i="12"/>
  <c r="F100" i="12"/>
  <c r="G100" i="12"/>
  <c r="F101" i="12"/>
  <c r="G101" i="12"/>
  <c r="F102" i="12"/>
  <c r="G102" i="12"/>
  <c r="F103" i="12"/>
  <c r="G103" i="12"/>
  <c r="F104" i="12"/>
  <c r="G104" i="12"/>
  <c r="F105" i="12"/>
  <c r="G105" i="12"/>
  <c r="F106" i="12"/>
  <c r="G106" i="12"/>
  <c r="F107" i="12"/>
  <c r="G107" i="12"/>
  <c r="F108" i="12"/>
  <c r="G108" i="12"/>
  <c r="F109" i="12"/>
  <c r="G109" i="12"/>
  <c r="F110" i="12"/>
  <c r="G110" i="12"/>
  <c r="F111" i="12"/>
  <c r="G111" i="12"/>
  <c r="F112" i="12"/>
  <c r="G112" i="12"/>
  <c r="F68" i="12"/>
  <c r="G68" i="12"/>
  <c r="H68" i="12"/>
  <c r="K12" i="12" l="1"/>
  <c r="K46" i="12"/>
  <c r="K47" i="12"/>
  <c r="K198" i="12"/>
  <c r="K68" i="12"/>
  <c r="D4" i="7" l="1"/>
  <c r="D16" i="7"/>
  <c r="D20" i="7"/>
  <c r="D27" i="5"/>
  <c r="D16" i="5"/>
  <c r="D10" i="11"/>
  <c r="E93" i="1"/>
  <c r="E77" i="1"/>
  <c r="E49" i="1"/>
  <c r="E13" i="1"/>
  <c r="E40" i="1"/>
  <c r="E98" i="1"/>
  <c r="C13" i="1"/>
  <c r="C93" i="1"/>
  <c r="C40" i="1"/>
  <c r="C77" i="1"/>
  <c r="C98" i="1"/>
  <c r="C49" i="1"/>
  <c r="K27" i="12"/>
  <c r="D5" i="11" l="1"/>
  <c r="D23" i="7" l="1"/>
  <c r="D28" i="7"/>
  <c r="D10" i="7"/>
  <c r="D6" i="5"/>
  <c r="D22" i="5"/>
  <c r="D20" i="5"/>
  <c r="D24" i="5"/>
  <c r="D10" i="5"/>
  <c r="D11" i="5"/>
  <c r="D5" i="5"/>
  <c r="D4" i="5"/>
  <c r="D5" i="4"/>
  <c r="D4" i="4"/>
  <c r="D6" i="11"/>
  <c r="D8" i="11"/>
  <c r="D4" i="11"/>
  <c r="D6" i="13"/>
  <c r="D4" i="13"/>
  <c r="E73" i="1"/>
  <c r="E86" i="1"/>
  <c r="E36" i="1"/>
  <c r="E68" i="1"/>
  <c r="E42" i="1"/>
  <c r="E94" i="1"/>
  <c r="E59" i="1"/>
  <c r="E61" i="1"/>
  <c r="E23" i="1"/>
  <c r="E52" i="1"/>
  <c r="E31" i="1"/>
  <c r="E22" i="1"/>
  <c r="E17" i="1"/>
  <c r="E18" i="1"/>
  <c r="E10" i="1"/>
  <c r="E14" i="1"/>
  <c r="E9" i="1"/>
  <c r="E6" i="1"/>
  <c r="E8" i="1"/>
  <c r="E5" i="1"/>
  <c r="E4" i="1"/>
  <c r="M59" i="7" l="1"/>
  <c r="N59" i="7" s="1"/>
  <c r="M60" i="7"/>
  <c r="N60" i="7" s="1"/>
  <c r="M61" i="7"/>
  <c r="N61" i="7" s="1"/>
  <c r="M62" i="7"/>
  <c r="N62" i="7" s="1"/>
  <c r="M63" i="7"/>
  <c r="N63" i="7" s="1"/>
  <c r="K202" i="12"/>
  <c r="K201" i="12"/>
  <c r="K200" i="12"/>
  <c r="K199" i="12"/>
  <c r="K197" i="12"/>
  <c r="K196" i="12"/>
  <c r="K195" i="12"/>
  <c r="K194" i="12"/>
  <c r="K192" i="12"/>
  <c r="K191" i="12"/>
  <c r="K190" i="12"/>
  <c r="K189" i="12"/>
  <c r="K188" i="12"/>
  <c r="K187" i="12"/>
  <c r="K186" i="12"/>
  <c r="K185" i="12"/>
  <c r="K184" i="12"/>
  <c r="K183" i="12"/>
  <c r="K182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3" i="12"/>
  <c r="K160" i="12"/>
  <c r="K158" i="12"/>
  <c r="K157" i="12"/>
  <c r="K155" i="12"/>
  <c r="K153" i="12"/>
  <c r="K152" i="12"/>
  <c r="K151" i="12"/>
  <c r="K150" i="12"/>
  <c r="K149" i="12"/>
  <c r="K148" i="12"/>
  <c r="K147" i="12"/>
  <c r="K146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7" i="12"/>
  <c r="K63" i="12"/>
  <c r="K62" i="12"/>
  <c r="K61" i="12"/>
  <c r="K60" i="12"/>
  <c r="K59" i="12"/>
  <c r="K58" i="12"/>
  <c r="K57" i="12"/>
  <c r="K56" i="12"/>
  <c r="K55" i="12"/>
  <c r="K54" i="12"/>
  <c r="K53" i="12"/>
  <c r="K51" i="12"/>
  <c r="K50" i="12"/>
  <c r="K49" i="12"/>
  <c r="K48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6" i="12"/>
  <c r="K25" i="12"/>
  <c r="K24" i="12"/>
  <c r="K23" i="12"/>
  <c r="K22" i="12"/>
  <c r="K21" i="12"/>
  <c r="K20" i="12"/>
  <c r="K19" i="12"/>
  <c r="K18" i="12"/>
  <c r="K16" i="12"/>
  <c r="K15" i="12"/>
  <c r="K13" i="12"/>
  <c r="K11" i="12"/>
  <c r="K10" i="12"/>
  <c r="K9" i="12"/>
  <c r="K8" i="12"/>
  <c r="K7" i="12"/>
  <c r="K6" i="12"/>
  <c r="K5" i="12"/>
  <c r="K4" i="12"/>
  <c r="K3" i="12"/>
  <c r="K2" i="12"/>
  <c r="M16" i="3" l="1"/>
  <c r="N16" i="3" s="1"/>
  <c r="M17" i="3"/>
  <c r="N17" i="3" s="1"/>
  <c r="M18" i="3"/>
  <c r="N18" i="3" s="1"/>
  <c r="M14" i="3"/>
  <c r="N14" i="3" s="1"/>
  <c r="M15" i="3"/>
  <c r="N15" i="3" s="1"/>
  <c r="M58" i="7" l="1"/>
  <c r="N58" i="7" s="1"/>
  <c r="M57" i="7"/>
  <c r="N57" i="7" s="1"/>
  <c r="M56" i="7"/>
  <c r="N56" i="7" s="1"/>
  <c r="M55" i="7"/>
  <c r="N55" i="7" s="1"/>
  <c r="M54" i="7"/>
  <c r="N54" i="7" s="1"/>
  <c r="M53" i="7"/>
  <c r="N53" i="7" s="1"/>
  <c r="M52" i="7"/>
  <c r="N52" i="7" s="1"/>
  <c r="M51" i="7"/>
  <c r="N51" i="7" s="1"/>
  <c r="M50" i="7"/>
  <c r="N50" i="7" s="1"/>
  <c r="M49" i="7"/>
  <c r="N49" i="7" s="1"/>
  <c r="M48" i="7"/>
  <c r="N48" i="7" s="1"/>
  <c r="M47" i="7"/>
  <c r="N47" i="7" s="1"/>
  <c r="M46" i="7"/>
  <c r="N46" i="7" s="1"/>
  <c r="M45" i="7"/>
  <c r="N45" i="7" s="1"/>
  <c r="M44" i="7"/>
  <c r="N44" i="7" s="1"/>
  <c r="M43" i="7"/>
  <c r="N43" i="7" s="1"/>
  <c r="M42" i="7"/>
  <c r="N42" i="7" s="1"/>
  <c r="M41" i="7"/>
  <c r="N41" i="7" s="1"/>
  <c r="M40" i="7"/>
  <c r="N40" i="7" s="1"/>
  <c r="M39" i="7"/>
  <c r="N39" i="7" s="1"/>
  <c r="M38" i="7"/>
  <c r="N38" i="7" s="1"/>
  <c r="M37" i="7"/>
  <c r="N37" i="7" s="1"/>
  <c r="M36" i="7"/>
  <c r="N36" i="7" s="1"/>
  <c r="M35" i="7"/>
  <c r="N35" i="7" s="1"/>
  <c r="M34" i="7"/>
  <c r="N34" i="7" s="1"/>
  <c r="M33" i="7"/>
  <c r="N33" i="7" s="1"/>
  <c r="M32" i="7"/>
  <c r="N32" i="7" s="1"/>
  <c r="M31" i="7"/>
  <c r="N31" i="7" s="1"/>
  <c r="M30" i="7"/>
  <c r="N30" i="7" s="1"/>
  <c r="M29" i="7"/>
  <c r="N29" i="7" s="1"/>
  <c r="M28" i="7"/>
  <c r="N28" i="7" s="1"/>
  <c r="M27" i="7"/>
  <c r="N27" i="7" s="1"/>
  <c r="M26" i="7"/>
  <c r="N26" i="7" s="1"/>
  <c r="M25" i="7"/>
  <c r="N25" i="7" s="1"/>
  <c r="M24" i="7"/>
  <c r="N24" i="7" s="1"/>
  <c r="M23" i="7"/>
  <c r="N23" i="7" s="1"/>
  <c r="M22" i="7"/>
  <c r="N22" i="7" s="1"/>
  <c r="M21" i="7"/>
  <c r="N21" i="7" s="1"/>
  <c r="M20" i="7"/>
  <c r="N20" i="7" s="1"/>
  <c r="M19" i="7"/>
  <c r="N19" i="7" s="1"/>
  <c r="M18" i="7"/>
  <c r="N18" i="7" s="1"/>
  <c r="M17" i="7"/>
  <c r="N17" i="7" s="1"/>
  <c r="M16" i="7"/>
  <c r="N16" i="7" s="1"/>
  <c r="M15" i="7"/>
  <c r="N15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7" i="7"/>
  <c r="N7" i="7" s="1"/>
  <c r="M6" i="7"/>
  <c r="N6" i="7" s="1"/>
  <c r="M5" i="7"/>
  <c r="N5" i="7" s="1"/>
  <c r="M4" i="7"/>
  <c r="N4" i="7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N14" i="5" s="1"/>
  <c r="M13" i="5"/>
  <c r="N13" i="5" s="1"/>
  <c r="M12" i="5"/>
  <c r="N12" i="5" s="1"/>
  <c r="M11" i="5"/>
  <c r="N11" i="5" s="1"/>
  <c r="M10" i="5"/>
  <c r="N10" i="5" s="1"/>
  <c r="M9" i="5"/>
  <c r="N9" i="5" s="1"/>
  <c r="M8" i="5"/>
  <c r="N8" i="5" s="1"/>
  <c r="M7" i="5"/>
  <c r="N7" i="5" s="1"/>
  <c r="M6" i="5"/>
  <c r="N6" i="5" s="1"/>
  <c r="M5" i="5"/>
  <c r="N5" i="5" s="1"/>
  <c r="M4" i="5"/>
  <c r="N4" i="5" s="1"/>
  <c r="M13" i="3"/>
  <c r="N13" i="3" s="1"/>
  <c r="M12" i="3"/>
  <c r="N12" i="3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M4" i="4"/>
  <c r="N4" i="4" s="1"/>
  <c r="M13" i="11"/>
  <c r="N13" i="11" s="1"/>
  <c r="M12" i="11"/>
  <c r="N12" i="11" s="1"/>
  <c r="M11" i="11"/>
  <c r="N11" i="11" s="1"/>
  <c r="M10" i="11"/>
  <c r="N10" i="11" s="1"/>
  <c r="M9" i="11"/>
  <c r="N9" i="11" s="1"/>
  <c r="M8" i="11"/>
  <c r="N8" i="11" s="1"/>
  <c r="M7" i="11"/>
  <c r="N7" i="11" s="1"/>
  <c r="M6" i="11"/>
  <c r="N6" i="11" s="1"/>
  <c r="M5" i="11"/>
  <c r="N5" i="11" s="1"/>
  <c r="M4" i="11"/>
  <c r="N4" i="11" s="1"/>
  <c r="M5" i="13"/>
  <c r="N5" i="13" s="1"/>
  <c r="M6" i="13"/>
  <c r="N6" i="13" s="1"/>
  <c r="M7" i="13"/>
  <c r="N7" i="13" s="1"/>
  <c r="M8" i="13"/>
  <c r="N8" i="13" s="1"/>
  <c r="M9" i="13"/>
  <c r="N9" i="13" s="1"/>
  <c r="M10" i="13"/>
  <c r="N10" i="13" s="1"/>
  <c r="M11" i="13"/>
  <c r="N11" i="13" s="1"/>
  <c r="M12" i="13"/>
  <c r="N12" i="13" s="1"/>
  <c r="M13" i="13"/>
  <c r="N13" i="13" s="1"/>
  <c r="M4" i="13"/>
  <c r="C73" i="1" l="1"/>
  <c r="C36" i="1" l="1"/>
  <c r="C61" i="1" l="1"/>
  <c r="C18" i="1"/>
  <c r="D6" i="15" l="1"/>
  <c r="F6" i="15"/>
  <c r="G6" i="15"/>
  <c r="H6" i="15"/>
  <c r="I6" i="15"/>
  <c r="J6" i="15"/>
  <c r="K6" i="15"/>
  <c r="L6" i="15"/>
  <c r="D7" i="15"/>
  <c r="F7" i="15"/>
  <c r="G7" i="15"/>
  <c r="H7" i="15"/>
  <c r="I7" i="15"/>
  <c r="J7" i="15"/>
  <c r="K7" i="15"/>
  <c r="L7" i="15"/>
  <c r="D8" i="15"/>
  <c r="F8" i="15"/>
  <c r="G8" i="15"/>
  <c r="H8" i="15"/>
  <c r="I8" i="15"/>
  <c r="J8" i="15"/>
  <c r="K8" i="15"/>
  <c r="L8" i="15"/>
  <c r="D9" i="15"/>
  <c r="F9" i="15"/>
  <c r="G9" i="15"/>
  <c r="H9" i="15"/>
  <c r="I9" i="15"/>
  <c r="J9" i="15"/>
  <c r="K9" i="15"/>
  <c r="L9" i="15"/>
  <c r="D10" i="15"/>
  <c r="F10" i="15"/>
  <c r="G10" i="15"/>
  <c r="H10" i="15"/>
  <c r="I10" i="15"/>
  <c r="J10" i="15"/>
  <c r="K10" i="15"/>
  <c r="L10" i="15"/>
  <c r="D11" i="15"/>
  <c r="F11" i="15"/>
  <c r="G11" i="15"/>
  <c r="H11" i="15"/>
  <c r="I11" i="15"/>
  <c r="J11" i="15"/>
  <c r="K11" i="15"/>
  <c r="L11" i="15"/>
  <c r="D12" i="15"/>
  <c r="F12" i="15"/>
  <c r="G12" i="15"/>
  <c r="H12" i="15"/>
  <c r="I12" i="15"/>
  <c r="J12" i="15"/>
  <c r="K12" i="15"/>
  <c r="L12" i="15"/>
  <c r="D13" i="15"/>
  <c r="F13" i="15"/>
  <c r="G13" i="15"/>
  <c r="H13" i="15"/>
  <c r="I13" i="15"/>
  <c r="J13" i="15"/>
  <c r="K13" i="15"/>
  <c r="L13" i="15"/>
  <c r="D14" i="15"/>
  <c r="F14" i="15"/>
  <c r="G14" i="15"/>
  <c r="H14" i="15"/>
  <c r="I14" i="15"/>
  <c r="J14" i="15"/>
  <c r="K14" i="15"/>
  <c r="L14" i="15"/>
  <c r="D15" i="15"/>
  <c r="F15" i="15"/>
  <c r="G15" i="15"/>
  <c r="H15" i="15"/>
  <c r="I15" i="15"/>
  <c r="J15" i="15"/>
  <c r="K15" i="15"/>
  <c r="L15" i="15"/>
  <c r="D16" i="15"/>
  <c r="F16" i="15"/>
  <c r="G16" i="15"/>
  <c r="H16" i="15"/>
  <c r="I16" i="15"/>
  <c r="J16" i="15"/>
  <c r="K16" i="15"/>
  <c r="L16" i="15"/>
  <c r="D17" i="15"/>
  <c r="F17" i="15"/>
  <c r="G17" i="15"/>
  <c r="H17" i="15"/>
  <c r="I17" i="15"/>
  <c r="J17" i="15"/>
  <c r="K17" i="15"/>
  <c r="L17" i="15"/>
  <c r="D18" i="15"/>
  <c r="F18" i="15"/>
  <c r="G18" i="15"/>
  <c r="H18" i="15"/>
  <c r="I18" i="15"/>
  <c r="J18" i="15"/>
  <c r="K18" i="15"/>
  <c r="L18" i="15"/>
  <c r="D19" i="15"/>
  <c r="F19" i="15"/>
  <c r="G19" i="15"/>
  <c r="H19" i="15"/>
  <c r="I19" i="15"/>
  <c r="J19" i="15"/>
  <c r="K19" i="15"/>
  <c r="L19" i="15"/>
  <c r="D20" i="15"/>
  <c r="F20" i="15"/>
  <c r="G20" i="15"/>
  <c r="H20" i="15"/>
  <c r="I20" i="15"/>
  <c r="J20" i="15"/>
  <c r="K20" i="15"/>
  <c r="L20" i="15"/>
  <c r="D21" i="15"/>
  <c r="F21" i="15"/>
  <c r="G21" i="15"/>
  <c r="H21" i="15"/>
  <c r="I21" i="15"/>
  <c r="J21" i="15"/>
  <c r="K21" i="15"/>
  <c r="L21" i="15"/>
  <c r="D22" i="15"/>
  <c r="F22" i="15"/>
  <c r="G22" i="15"/>
  <c r="H22" i="15"/>
  <c r="I22" i="15"/>
  <c r="J22" i="15"/>
  <c r="K22" i="15"/>
  <c r="L22" i="15"/>
  <c r="D23" i="15"/>
  <c r="F23" i="15"/>
  <c r="G23" i="15"/>
  <c r="H23" i="15"/>
  <c r="I23" i="15"/>
  <c r="J23" i="15"/>
  <c r="K23" i="15"/>
  <c r="L23" i="15"/>
  <c r="D24" i="15"/>
  <c r="F24" i="15"/>
  <c r="G24" i="15"/>
  <c r="H24" i="15"/>
  <c r="I24" i="15"/>
  <c r="J24" i="15"/>
  <c r="K24" i="15"/>
  <c r="L24" i="15"/>
  <c r="D25" i="15"/>
  <c r="F25" i="15"/>
  <c r="G25" i="15"/>
  <c r="H25" i="15"/>
  <c r="I25" i="15"/>
  <c r="J25" i="15"/>
  <c r="K25" i="15"/>
  <c r="L25" i="15"/>
  <c r="D26" i="15"/>
  <c r="F26" i="15"/>
  <c r="G26" i="15"/>
  <c r="H26" i="15"/>
  <c r="I26" i="15"/>
  <c r="J26" i="15"/>
  <c r="K26" i="15"/>
  <c r="L26" i="15"/>
  <c r="D27" i="15"/>
  <c r="F27" i="15"/>
  <c r="G27" i="15"/>
  <c r="H27" i="15"/>
  <c r="I27" i="15"/>
  <c r="J27" i="15"/>
  <c r="K27" i="15"/>
  <c r="L27" i="15"/>
  <c r="D28" i="15"/>
  <c r="F28" i="15"/>
  <c r="G28" i="15"/>
  <c r="H28" i="15"/>
  <c r="I28" i="15"/>
  <c r="J28" i="15"/>
  <c r="K28" i="15"/>
  <c r="L28" i="15"/>
  <c r="D29" i="15"/>
  <c r="F29" i="15"/>
  <c r="G29" i="15"/>
  <c r="H29" i="15"/>
  <c r="I29" i="15"/>
  <c r="J29" i="15"/>
  <c r="K29" i="15"/>
  <c r="L29" i="15"/>
  <c r="D30" i="15"/>
  <c r="F30" i="15"/>
  <c r="G30" i="15"/>
  <c r="H30" i="15"/>
  <c r="I30" i="15"/>
  <c r="J30" i="15"/>
  <c r="K30" i="15"/>
  <c r="L30" i="15"/>
  <c r="D31" i="15"/>
  <c r="F31" i="15"/>
  <c r="G31" i="15"/>
  <c r="H31" i="15"/>
  <c r="I31" i="15"/>
  <c r="J31" i="15"/>
  <c r="K31" i="15"/>
  <c r="L31" i="15"/>
  <c r="D32" i="15"/>
  <c r="F32" i="15"/>
  <c r="G32" i="15"/>
  <c r="H32" i="15"/>
  <c r="I32" i="15"/>
  <c r="J32" i="15"/>
  <c r="K32" i="15"/>
  <c r="L32" i="15"/>
  <c r="D33" i="15"/>
  <c r="F33" i="15"/>
  <c r="G33" i="15"/>
  <c r="H33" i="15"/>
  <c r="I33" i="15"/>
  <c r="J33" i="15"/>
  <c r="K33" i="15"/>
  <c r="L33" i="15"/>
  <c r="D34" i="15"/>
  <c r="F34" i="15"/>
  <c r="G34" i="15"/>
  <c r="H34" i="15"/>
  <c r="I34" i="15"/>
  <c r="J34" i="15"/>
  <c r="K34" i="15"/>
  <c r="L34" i="15"/>
  <c r="D35" i="15"/>
  <c r="F35" i="15"/>
  <c r="G35" i="15"/>
  <c r="H35" i="15"/>
  <c r="I35" i="15"/>
  <c r="J35" i="15"/>
  <c r="K35" i="15"/>
  <c r="L35" i="15"/>
  <c r="D36" i="15"/>
  <c r="F36" i="15"/>
  <c r="G36" i="15"/>
  <c r="H36" i="15"/>
  <c r="I36" i="15"/>
  <c r="J36" i="15"/>
  <c r="K36" i="15"/>
  <c r="L36" i="15"/>
  <c r="D37" i="15"/>
  <c r="F37" i="15"/>
  <c r="G37" i="15"/>
  <c r="H37" i="15"/>
  <c r="I37" i="15"/>
  <c r="J37" i="15"/>
  <c r="K37" i="15"/>
  <c r="L37" i="15"/>
  <c r="D38" i="15"/>
  <c r="F38" i="15"/>
  <c r="G38" i="15"/>
  <c r="H38" i="15"/>
  <c r="I38" i="15"/>
  <c r="J38" i="15"/>
  <c r="K38" i="15"/>
  <c r="L38" i="15"/>
  <c r="D39" i="15"/>
  <c r="F39" i="15"/>
  <c r="G39" i="15"/>
  <c r="H39" i="15"/>
  <c r="I39" i="15"/>
  <c r="J39" i="15"/>
  <c r="K39" i="15"/>
  <c r="L39" i="15"/>
  <c r="D40" i="15"/>
  <c r="F40" i="15"/>
  <c r="G40" i="15"/>
  <c r="H40" i="15"/>
  <c r="I40" i="15"/>
  <c r="J40" i="15"/>
  <c r="K40" i="15"/>
  <c r="L40" i="15"/>
  <c r="D41" i="15"/>
  <c r="F41" i="15"/>
  <c r="G41" i="15"/>
  <c r="H41" i="15"/>
  <c r="I41" i="15"/>
  <c r="J41" i="15"/>
  <c r="K41" i="15"/>
  <c r="L41" i="15"/>
  <c r="D42" i="15"/>
  <c r="F42" i="15"/>
  <c r="G42" i="15"/>
  <c r="H42" i="15"/>
  <c r="I42" i="15"/>
  <c r="J42" i="15"/>
  <c r="K42" i="15"/>
  <c r="L42" i="15"/>
  <c r="D43" i="15"/>
  <c r="F43" i="15"/>
  <c r="G43" i="15"/>
  <c r="H43" i="15"/>
  <c r="I43" i="15"/>
  <c r="J43" i="15"/>
  <c r="K43" i="15"/>
  <c r="L43" i="15"/>
  <c r="D44" i="15"/>
  <c r="F44" i="15"/>
  <c r="G44" i="15"/>
  <c r="H44" i="15"/>
  <c r="I44" i="15"/>
  <c r="J44" i="15"/>
  <c r="K44" i="15"/>
  <c r="L44" i="15"/>
  <c r="D45" i="15"/>
  <c r="F45" i="15"/>
  <c r="G45" i="15"/>
  <c r="H45" i="15"/>
  <c r="I45" i="15"/>
  <c r="J45" i="15"/>
  <c r="K45" i="15"/>
  <c r="L45" i="15"/>
  <c r="D46" i="15"/>
  <c r="F46" i="15"/>
  <c r="G46" i="15"/>
  <c r="H46" i="15"/>
  <c r="I46" i="15"/>
  <c r="J46" i="15"/>
  <c r="K46" i="15"/>
  <c r="L46" i="15"/>
  <c r="D47" i="15"/>
  <c r="F47" i="15"/>
  <c r="G47" i="15"/>
  <c r="H47" i="15"/>
  <c r="I47" i="15"/>
  <c r="J47" i="15"/>
  <c r="K47" i="15"/>
  <c r="L47" i="15"/>
  <c r="D48" i="15"/>
  <c r="F48" i="15"/>
  <c r="G48" i="15"/>
  <c r="H48" i="15"/>
  <c r="I48" i="15"/>
  <c r="J48" i="15"/>
  <c r="K48" i="15"/>
  <c r="L48" i="15"/>
  <c r="D49" i="15"/>
  <c r="F49" i="15"/>
  <c r="G49" i="15"/>
  <c r="H49" i="15"/>
  <c r="I49" i="15"/>
  <c r="J49" i="15"/>
  <c r="K49" i="15"/>
  <c r="L49" i="15"/>
  <c r="D50" i="15"/>
  <c r="F50" i="15"/>
  <c r="G50" i="15"/>
  <c r="H50" i="15"/>
  <c r="I50" i="15"/>
  <c r="J50" i="15"/>
  <c r="K50" i="15"/>
  <c r="L50" i="15"/>
  <c r="D51" i="15"/>
  <c r="F51" i="15"/>
  <c r="G51" i="15"/>
  <c r="H51" i="15"/>
  <c r="I51" i="15"/>
  <c r="J51" i="15"/>
  <c r="K51" i="15"/>
  <c r="L51" i="15"/>
  <c r="D52" i="15"/>
  <c r="F52" i="15"/>
  <c r="G52" i="15"/>
  <c r="H52" i="15"/>
  <c r="I52" i="15"/>
  <c r="J52" i="15"/>
  <c r="K52" i="15"/>
  <c r="L52" i="15"/>
  <c r="D53" i="15"/>
  <c r="F53" i="15"/>
  <c r="G53" i="15"/>
  <c r="H53" i="15"/>
  <c r="I53" i="15"/>
  <c r="J53" i="15"/>
  <c r="K53" i="15"/>
  <c r="L53" i="15"/>
  <c r="D54" i="15"/>
  <c r="F54" i="15"/>
  <c r="G54" i="15"/>
  <c r="H54" i="15"/>
  <c r="I54" i="15"/>
  <c r="J54" i="15"/>
  <c r="K54" i="15"/>
  <c r="L54" i="15"/>
  <c r="D55" i="15"/>
  <c r="F55" i="15"/>
  <c r="G55" i="15"/>
  <c r="H55" i="15"/>
  <c r="I55" i="15"/>
  <c r="J55" i="15"/>
  <c r="K55" i="15"/>
  <c r="L55" i="15"/>
  <c r="D56" i="15"/>
  <c r="F56" i="15"/>
  <c r="G56" i="15"/>
  <c r="H56" i="15"/>
  <c r="I56" i="15"/>
  <c r="J56" i="15"/>
  <c r="K56" i="15"/>
  <c r="L56" i="15"/>
  <c r="C57" i="15"/>
  <c r="D57" i="15"/>
  <c r="E57" i="15"/>
  <c r="F57" i="15"/>
  <c r="G57" i="15"/>
  <c r="H57" i="15"/>
  <c r="I57" i="15"/>
  <c r="J57" i="15"/>
  <c r="K57" i="15"/>
  <c r="L57" i="15"/>
  <c r="D58" i="15"/>
  <c r="F58" i="15"/>
  <c r="G58" i="15"/>
  <c r="H58" i="15"/>
  <c r="I58" i="15"/>
  <c r="J58" i="15"/>
  <c r="K58" i="15"/>
  <c r="L58" i="15"/>
  <c r="D59" i="15"/>
  <c r="F59" i="15"/>
  <c r="G59" i="15"/>
  <c r="H59" i="15"/>
  <c r="I59" i="15"/>
  <c r="J59" i="15"/>
  <c r="K59" i="15"/>
  <c r="L59" i="15"/>
  <c r="D60" i="15"/>
  <c r="E60" i="15"/>
  <c r="F60" i="15"/>
  <c r="G60" i="15"/>
  <c r="H60" i="15"/>
  <c r="I60" i="15"/>
  <c r="J60" i="15"/>
  <c r="K60" i="15"/>
  <c r="L60" i="15"/>
  <c r="D61" i="15"/>
  <c r="F61" i="15"/>
  <c r="G61" i="15"/>
  <c r="H61" i="15"/>
  <c r="I61" i="15"/>
  <c r="J61" i="15"/>
  <c r="K61" i="15"/>
  <c r="L61" i="15"/>
  <c r="D62" i="15"/>
  <c r="F62" i="15"/>
  <c r="G62" i="15"/>
  <c r="H62" i="15"/>
  <c r="I62" i="15"/>
  <c r="J62" i="15"/>
  <c r="K62" i="15"/>
  <c r="L62" i="15"/>
  <c r="D63" i="15"/>
  <c r="F63" i="15"/>
  <c r="G63" i="15"/>
  <c r="H63" i="15"/>
  <c r="I63" i="15"/>
  <c r="J63" i="15"/>
  <c r="K63" i="15"/>
  <c r="L63" i="15"/>
  <c r="D64" i="15"/>
  <c r="F64" i="15"/>
  <c r="G64" i="15"/>
  <c r="H64" i="15"/>
  <c r="I64" i="15"/>
  <c r="J64" i="15"/>
  <c r="K64" i="15"/>
  <c r="L64" i="15"/>
  <c r="D65" i="15"/>
  <c r="F65" i="15"/>
  <c r="G65" i="15"/>
  <c r="H65" i="15"/>
  <c r="I65" i="15"/>
  <c r="J65" i="15"/>
  <c r="K65" i="15"/>
  <c r="L65" i="15"/>
  <c r="D66" i="15"/>
  <c r="F66" i="15"/>
  <c r="G66" i="15"/>
  <c r="H66" i="15"/>
  <c r="I66" i="15"/>
  <c r="J66" i="15"/>
  <c r="K66" i="15"/>
  <c r="L66" i="15"/>
  <c r="D67" i="15"/>
  <c r="F67" i="15"/>
  <c r="G67" i="15"/>
  <c r="H67" i="15"/>
  <c r="I67" i="15"/>
  <c r="J67" i="15"/>
  <c r="K67" i="15"/>
  <c r="L67" i="15"/>
  <c r="D68" i="15"/>
  <c r="F68" i="15"/>
  <c r="G68" i="15"/>
  <c r="H68" i="15"/>
  <c r="I68" i="15"/>
  <c r="J68" i="15"/>
  <c r="K68" i="15"/>
  <c r="L68" i="15"/>
  <c r="D69" i="15"/>
  <c r="F69" i="15"/>
  <c r="G69" i="15"/>
  <c r="H69" i="15"/>
  <c r="I69" i="15"/>
  <c r="J69" i="15"/>
  <c r="K69" i="15"/>
  <c r="L69" i="15"/>
  <c r="C70" i="15"/>
  <c r="D70" i="15"/>
  <c r="E70" i="15"/>
  <c r="F70" i="15"/>
  <c r="G70" i="15"/>
  <c r="H70" i="15"/>
  <c r="I70" i="15"/>
  <c r="J70" i="15"/>
  <c r="K70" i="15"/>
  <c r="L70" i="15"/>
  <c r="D71" i="15"/>
  <c r="F71" i="15"/>
  <c r="G71" i="15"/>
  <c r="H71" i="15"/>
  <c r="I71" i="15"/>
  <c r="J71" i="15"/>
  <c r="K71" i="15"/>
  <c r="L71" i="15"/>
  <c r="D72" i="15"/>
  <c r="F72" i="15"/>
  <c r="G72" i="15"/>
  <c r="H72" i="15"/>
  <c r="I72" i="15"/>
  <c r="J72" i="15"/>
  <c r="K72" i="15"/>
  <c r="L72" i="15"/>
  <c r="D73" i="15"/>
  <c r="F73" i="15"/>
  <c r="G73" i="15"/>
  <c r="H73" i="15"/>
  <c r="I73" i="15"/>
  <c r="J73" i="15"/>
  <c r="K73" i="15"/>
  <c r="L73" i="15"/>
  <c r="D74" i="15"/>
  <c r="F74" i="15"/>
  <c r="G74" i="15"/>
  <c r="H74" i="15"/>
  <c r="I74" i="15"/>
  <c r="J74" i="15"/>
  <c r="K74" i="15"/>
  <c r="L74" i="15"/>
  <c r="D75" i="15"/>
  <c r="F75" i="15"/>
  <c r="G75" i="15"/>
  <c r="H75" i="15"/>
  <c r="I75" i="15"/>
  <c r="J75" i="15"/>
  <c r="K75" i="15"/>
  <c r="L75" i="15"/>
  <c r="D76" i="15"/>
  <c r="F76" i="15"/>
  <c r="G76" i="15"/>
  <c r="H76" i="15"/>
  <c r="I76" i="15"/>
  <c r="J76" i="15"/>
  <c r="K76" i="15"/>
  <c r="L76" i="15"/>
  <c r="D77" i="15"/>
  <c r="F77" i="15"/>
  <c r="G77" i="15"/>
  <c r="H77" i="15"/>
  <c r="I77" i="15"/>
  <c r="J77" i="15"/>
  <c r="K77" i="15"/>
  <c r="L77" i="15"/>
  <c r="D78" i="15"/>
  <c r="F78" i="15"/>
  <c r="G78" i="15"/>
  <c r="H78" i="15"/>
  <c r="I78" i="15"/>
  <c r="J78" i="15"/>
  <c r="K78" i="15"/>
  <c r="L78" i="15"/>
  <c r="D79" i="15"/>
  <c r="F79" i="15"/>
  <c r="G79" i="15"/>
  <c r="H79" i="15"/>
  <c r="I79" i="15"/>
  <c r="J79" i="15"/>
  <c r="K79" i="15"/>
  <c r="L79" i="15"/>
  <c r="D80" i="15"/>
  <c r="F80" i="15"/>
  <c r="G80" i="15"/>
  <c r="H80" i="15"/>
  <c r="I80" i="15"/>
  <c r="J80" i="15"/>
  <c r="K80" i="15"/>
  <c r="L80" i="15"/>
  <c r="C81" i="15"/>
  <c r="D81" i="15"/>
  <c r="E81" i="15"/>
  <c r="F81" i="15"/>
  <c r="G81" i="15"/>
  <c r="H81" i="15"/>
  <c r="I81" i="15"/>
  <c r="J81" i="15"/>
  <c r="K81" i="15"/>
  <c r="L81" i="15"/>
  <c r="C82" i="15"/>
  <c r="D82" i="15"/>
  <c r="E82" i="15"/>
  <c r="F82" i="15"/>
  <c r="G82" i="15"/>
  <c r="H82" i="15"/>
  <c r="I82" i="15"/>
  <c r="J82" i="15"/>
  <c r="K82" i="15"/>
  <c r="L82" i="15"/>
  <c r="D83" i="15"/>
  <c r="F83" i="15"/>
  <c r="G83" i="15"/>
  <c r="H83" i="15"/>
  <c r="I83" i="15"/>
  <c r="J83" i="15"/>
  <c r="K83" i="15"/>
  <c r="L83" i="15"/>
  <c r="D84" i="15"/>
  <c r="F84" i="15"/>
  <c r="G84" i="15"/>
  <c r="H84" i="15"/>
  <c r="I84" i="15"/>
  <c r="J84" i="15"/>
  <c r="K84" i="15"/>
  <c r="L84" i="15"/>
  <c r="D85" i="15"/>
  <c r="F85" i="15"/>
  <c r="G85" i="15"/>
  <c r="H85" i="15"/>
  <c r="I85" i="15"/>
  <c r="J85" i="15"/>
  <c r="K85" i="15"/>
  <c r="L85" i="15"/>
  <c r="D86" i="15"/>
  <c r="F86" i="15"/>
  <c r="G86" i="15"/>
  <c r="H86" i="15"/>
  <c r="I86" i="15"/>
  <c r="J86" i="15"/>
  <c r="K86" i="15"/>
  <c r="L86" i="15"/>
  <c r="D87" i="15"/>
  <c r="F87" i="15"/>
  <c r="G87" i="15"/>
  <c r="H87" i="15"/>
  <c r="I87" i="15"/>
  <c r="J87" i="15"/>
  <c r="K87" i="15"/>
  <c r="L87" i="15"/>
  <c r="D88" i="15"/>
  <c r="F88" i="15"/>
  <c r="G88" i="15"/>
  <c r="H88" i="15"/>
  <c r="I88" i="15"/>
  <c r="J88" i="15"/>
  <c r="K88" i="15"/>
  <c r="L88" i="15"/>
  <c r="C89" i="15"/>
  <c r="D89" i="15"/>
  <c r="E89" i="15"/>
  <c r="F89" i="15"/>
  <c r="G89" i="15"/>
  <c r="H89" i="15"/>
  <c r="I89" i="15"/>
  <c r="J89" i="15"/>
  <c r="K89" i="15"/>
  <c r="L89" i="15"/>
  <c r="D90" i="15"/>
  <c r="F90" i="15"/>
  <c r="G90" i="15"/>
  <c r="H90" i="15"/>
  <c r="I90" i="15"/>
  <c r="J90" i="15"/>
  <c r="K90" i="15"/>
  <c r="L90" i="15"/>
  <c r="D91" i="15"/>
  <c r="F91" i="15"/>
  <c r="G91" i="15"/>
  <c r="H91" i="15"/>
  <c r="I91" i="15"/>
  <c r="J91" i="15"/>
  <c r="K91" i="15"/>
  <c r="L91" i="15"/>
  <c r="D92" i="15"/>
  <c r="F92" i="15"/>
  <c r="G92" i="15"/>
  <c r="H92" i="15"/>
  <c r="I92" i="15"/>
  <c r="J92" i="15"/>
  <c r="K92" i="15"/>
  <c r="L92" i="15"/>
  <c r="D93" i="15"/>
  <c r="F93" i="15"/>
  <c r="G93" i="15"/>
  <c r="H93" i="15"/>
  <c r="I93" i="15"/>
  <c r="J93" i="15"/>
  <c r="K93" i="15"/>
  <c r="L93" i="15"/>
  <c r="D94" i="15"/>
  <c r="F94" i="15"/>
  <c r="G94" i="15"/>
  <c r="H94" i="15"/>
  <c r="I94" i="15"/>
  <c r="J94" i="15"/>
  <c r="K94" i="15"/>
  <c r="L94" i="15"/>
  <c r="D95" i="15"/>
  <c r="F95" i="15"/>
  <c r="G95" i="15"/>
  <c r="H95" i="15"/>
  <c r="I95" i="15"/>
  <c r="J95" i="15"/>
  <c r="K95" i="15"/>
  <c r="L95" i="15"/>
  <c r="D96" i="15"/>
  <c r="F96" i="15"/>
  <c r="G96" i="15"/>
  <c r="H96" i="15"/>
  <c r="I96" i="15"/>
  <c r="J96" i="15"/>
  <c r="K96" i="15"/>
  <c r="L96" i="15"/>
  <c r="C97" i="15"/>
  <c r="D97" i="15"/>
  <c r="E97" i="15"/>
  <c r="F97" i="15"/>
  <c r="G97" i="15"/>
  <c r="H97" i="15"/>
  <c r="I97" i="15"/>
  <c r="J97" i="15"/>
  <c r="K97" i="15"/>
  <c r="L97" i="15"/>
  <c r="C98" i="15"/>
  <c r="D98" i="15"/>
  <c r="E98" i="15"/>
  <c r="F98" i="15"/>
  <c r="G98" i="15"/>
  <c r="H98" i="15"/>
  <c r="I98" i="15"/>
  <c r="J98" i="15"/>
  <c r="K98" i="15"/>
  <c r="L98" i="15"/>
  <c r="C99" i="15"/>
  <c r="D99" i="15"/>
  <c r="E99" i="15"/>
  <c r="F99" i="15"/>
  <c r="G99" i="15"/>
  <c r="H99" i="15"/>
  <c r="I99" i="15"/>
  <c r="J99" i="15"/>
  <c r="K99" i="15"/>
  <c r="L99" i="15"/>
  <c r="C100" i="15"/>
  <c r="D100" i="15"/>
  <c r="E100" i="15"/>
  <c r="F100" i="15"/>
  <c r="G100" i="15"/>
  <c r="H100" i="15"/>
  <c r="I100" i="15"/>
  <c r="J100" i="15"/>
  <c r="K100" i="15"/>
  <c r="L100" i="15"/>
  <c r="D101" i="15"/>
  <c r="F101" i="15"/>
  <c r="G101" i="15"/>
  <c r="H101" i="15"/>
  <c r="I101" i="15"/>
  <c r="J101" i="15"/>
  <c r="K101" i="15"/>
  <c r="L101" i="15"/>
  <c r="D102" i="15"/>
  <c r="F102" i="15"/>
  <c r="G102" i="15"/>
  <c r="H102" i="15"/>
  <c r="I102" i="15"/>
  <c r="J102" i="15"/>
  <c r="K102" i="15"/>
  <c r="L102" i="15"/>
  <c r="D103" i="15"/>
  <c r="F103" i="15"/>
  <c r="G103" i="15"/>
  <c r="H103" i="15"/>
  <c r="I103" i="15"/>
  <c r="J103" i="15"/>
  <c r="K103" i="15"/>
  <c r="L103" i="15"/>
  <c r="D104" i="15"/>
  <c r="E104" i="15"/>
  <c r="F104" i="15"/>
  <c r="G104" i="15"/>
  <c r="H104" i="15"/>
  <c r="I104" i="15"/>
  <c r="J104" i="15"/>
  <c r="K104" i="15"/>
  <c r="L104" i="15"/>
  <c r="D105" i="15"/>
  <c r="F105" i="15"/>
  <c r="G105" i="15"/>
  <c r="H105" i="15"/>
  <c r="I105" i="15"/>
  <c r="J105" i="15"/>
  <c r="K105" i="15"/>
  <c r="L105" i="15"/>
  <c r="C106" i="15"/>
  <c r="D106" i="15"/>
  <c r="E106" i="15"/>
  <c r="F106" i="15"/>
  <c r="G106" i="15"/>
  <c r="H106" i="15"/>
  <c r="I106" i="15"/>
  <c r="J106" i="15"/>
  <c r="K106" i="15"/>
  <c r="L106" i="15"/>
  <c r="C107" i="15"/>
  <c r="D107" i="15"/>
  <c r="E107" i="15"/>
  <c r="F107" i="15"/>
  <c r="G107" i="15"/>
  <c r="H107" i="15"/>
  <c r="I107" i="15"/>
  <c r="J107" i="15"/>
  <c r="K107" i="15"/>
  <c r="L107" i="15"/>
  <c r="C108" i="15"/>
  <c r="D108" i="15"/>
  <c r="E108" i="15"/>
  <c r="F108" i="15"/>
  <c r="G108" i="15"/>
  <c r="H108" i="15"/>
  <c r="I108" i="15"/>
  <c r="J108" i="15"/>
  <c r="K108" i="15"/>
  <c r="L108" i="15"/>
  <c r="C109" i="15"/>
  <c r="D109" i="15"/>
  <c r="E109" i="15"/>
  <c r="F109" i="15"/>
  <c r="G109" i="15"/>
  <c r="H109" i="15"/>
  <c r="I109" i="15"/>
  <c r="J109" i="15"/>
  <c r="K109" i="15"/>
  <c r="L109" i="15"/>
  <c r="C110" i="15"/>
  <c r="D110" i="15"/>
  <c r="E110" i="15"/>
  <c r="F110" i="15"/>
  <c r="G110" i="15"/>
  <c r="H110" i="15"/>
  <c r="I110" i="15"/>
  <c r="J110" i="15"/>
  <c r="K110" i="15"/>
  <c r="L110" i="15"/>
  <c r="D111" i="15"/>
  <c r="F111" i="15"/>
  <c r="G111" i="15"/>
  <c r="H111" i="15"/>
  <c r="I111" i="15"/>
  <c r="J111" i="15"/>
  <c r="K111" i="15"/>
  <c r="L111" i="15"/>
  <c r="C112" i="15"/>
  <c r="D112" i="15"/>
  <c r="E112" i="15"/>
  <c r="F112" i="15"/>
  <c r="G112" i="15"/>
  <c r="H112" i="15"/>
  <c r="I112" i="15"/>
  <c r="J112" i="15"/>
  <c r="K112" i="15"/>
  <c r="L112" i="15"/>
  <c r="D113" i="15"/>
  <c r="F113" i="15"/>
  <c r="G113" i="15"/>
  <c r="H113" i="15"/>
  <c r="I113" i="15"/>
  <c r="J113" i="15"/>
  <c r="K113" i="15"/>
  <c r="L113" i="15"/>
  <c r="C114" i="15"/>
  <c r="D114" i="15"/>
  <c r="E114" i="15"/>
  <c r="F114" i="15"/>
  <c r="G114" i="15"/>
  <c r="H114" i="15"/>
  <c r="I114" i="15"/>
  <c r="J114" i="15"/>
  <c r="K114" i="15"/>
  <c r="L114" i="15"/>
  <c r="C115" i="15"/>
  <c r="D115" i="15"/>
  <c r="E115" i="15"/>
  <c r="F115" i="15"/>
  <c r="G115" i="15"/>
  <c r="H115" i="15"/>
  <c r="I115" i="15"/>
  <c r="J115" i="15"/>
  <c r="K115" i="15"/>
  <c r="L115" i="15"/>
  <c r="D116" i="15"/>
  <c r="F116" i="15"/>
  <c r="G116" i="15"/>
  <c r="H116" i="15"/>
  <c r="I116" i="15"/>
  <c r="J116" i="15"/>
  <c r="K116" i="15"/>
  <c r="L116" i="15"/>
  <c r="D117" i="15"/>
  <c r="F117" i="15"/>
  <c r="G117" i="15"/>
  <c r="H117" i="15"/>
  <c r="I117" i="15"/>
  <c r="J117" i="15"/>
  <c r="K117" i="15"/>
  <c r="L117" i="15"/>
  <c r="C118" i="15"/>
  <c r="D118" i="15"/>
  <c r="E118" i="15"/>
  <c r="F118" i="15"/>
  <c r="G118" i="15"/>
  <c r="H118" i="15"/>
  <c r="I118" i="15"/>
  <c r="J118" i="15"/>
  <c r="K118" i="15"/>
  <c r="L118" i="15"/>
  <c r="C119" i="15"/>
  <c r="D119" i="15"/>
  <c r="E119" i="15"/>
  <c r="F119" i="15"/>
  <c r="G119" i="15"/>
  <c r="H119" i="15"/>
  <c r="I119" i="15"/>
  <c r="J119" i="15"/>
  <c r="K119" i="15"/>
  <c r="L119" i="15"/>
  <c r="C120" i="15"/>
  <c r="D120" i="15"/>
  <c r="E120" i="15"/>
  <c r="F120" i="15"/>
  <c r="G120" i="15"/>
  <c r="H120" i="15"/>
  <c r="I120" i="15"/>
  <c r="J120" i="15"/>
  <c r="K120" i="15"/>
  <c r="L120" i="15"/>
  <c r="C121" i="15"/>
  <c r="D121" i="15"/>
  <c r="E121" i="15"/>
  <c r="F121" i="15"/>
  <c r="G121" i="15"/>
  <c r="H121" i="15"/>
  <c r="I121" i="15"/>
  <c r="J121" i="15"/>
  <c r="K121" i="15"/>
  <c r="L121" i="15"/>
  <c r="C122" i="15"/>
  <c r="D122" i="15"/>
  <c r="E122" i="15"/>
  <c r="F122" i="15"/>
  <c r="G122" i="15"/>
  <c r="H122" i="15"/>
  <c r="I122" i="15"/>
  <c r="J122" i="15"/>
  <c r="K122" i="15"/>
  <c r="L122" i="15"/>
  <c r="C123" i="15"/>
  <c r="D123" i="15"/>
  <c r="E123" i="15"/>
  <c r="F123" i="15"/>
  <c r="G123" i="15"/>
  <c r="H123" i="15"/>
  <c r="I123" i="15"/>
  <c r="J123" i="15"/>
  <c r="K123" i="15"/>
  <c r="L123" i="15"/>
  <c r="D124" i="15"/>
  <c r="F124" i="15"/>
  <c r="G124" i="15"/>
  <c r="H124" i="15"/>
  <c r="I124" i="15"/>
  <c r="J124" i="15"/>
  <c r="K124" i="15"/>
  <c r="L124" i="15"/>
  <c r="D125" i="15"/>
  <c r="F125" i="15"/>
  <c r="G125" i="15"/>
  <c r="H125" i="15"/>
  <c r="I125" i="15"/>
  <c r="J125" i="15"/>
  <c r="K125" i="15"/>
  <c r="L125" i="15"/>
  <c r="D126" i="15"/>
  <c r="F126" i="15"/>
  <c r="G126" i="15"/>
  <c r="H126" i="15"/>
  <c r="I126" i="15"/>
  <c r="J126" i="15"/>
  <c r="K126" i="15"/>
  <c r="L126" i="15"/>
  <c r="D127" i="15"/>
  <c r="F127" i="15"/>
  <c r="G127" i="15"/>
  <c r="H127" i="15"/>
  <c r="I127" i="15"/>
  <c r="J127" i="15"/>
  <c r="K127" i="15"/>
  <c r="L127" i="15"/>
  <c r="C128" i="15"/>
  <c r="D128" i="15"/>
  <c r="E128" i="15"/>
  <c r="F128" i="15"/>
  <c r="G128" i="15"/>
  <c r="H128" i="15"/>
  <c r="I128" i="15"/>
  <c r="J128" i="15"/>
  <c r="K128" i="15"/>
  <c r="L128" i="15"/>
  <c r="C129" i="15"/>
  <c r="D129" i="15"/>
  <c r="E129" i="15"/>
  <c r="F129" i="15"/>
  <c r="G129" i="15"/>
  <c r="H129" i="15"/>
  <c r="I129" i="15"/>
  <c r="J129" i="15"/>
  <c r="K129" i="15"/>
  <c r="L129" i="15"/>
  <c r="C130" i="15"/>
  <c r="D130" i="15"/>
  <c r="E130" i="15"/>
  <c r="F130" i="15"/>
  <c r="G130" i="15"/>
  <c r="H130" i="15"/>
  <c r="I130" i="15"/>
  <c r="J130" i="15"/>
  <c r="K130" i="15"/>
  <c r="L130" i="15"/>
  <c r="C131" i="15"/>
  <c r="D131" i="15"/>
  <c r="E131" i="15"/>
  <c r="F131" i="15"/>
  <c r="G131" i="15"/>
  <c r="H131" i="15"/>
  <c r="I131" i="15"/>
  <c r="J131" i="15"/>
  <c r="K131" i="15"/>
  <c r="L131" i="15"/>
  <c r="C132" i="15"/>
  <c r="D132" i="15"/>
  <c r="E132" i="15"/>
  <c r="F132" i="15"/>
  <c r="G132" i="15"/>
  <c r="H132" i="15"/>
  <c r="I132" i="15"/>
  <c r="J132" i="15"/>
  <c r="K132" i="15"/>
  <c r="L132" i="15"/>
  <c r="C133" i="15"/>
  <c r="D133" i="15"/>
  <c r="E133" i="15"/>
  <c r="F133" i="15"/>
  <c r="G133" i="15"/>
  <c r="H133" i="15"/>
  <c r="I133" i="15"/>
  <c r="J133" i="15"/>
  <c r="K133" i="15"/>
  <c r="L133" i="15"/>
  <c r="C134" i="15"/>
  <c r="D134" i="15"/>
  <c r="E134" i="15"/>
  <c r="F134" i="15"/>
  <c r="G134" i="15"/>
  <c r="H134" i="15"/>
  <c r="I134" i="15"/>
  <c r="J134" i="15"/>
  <c r="K134" i="15"/>
  <c r="L134" i="15"/>
  <c r="E85" i="15"/>
  <c r="E56" i="15"/>
  <c r="E111" i="15"/>
  <c r="C68" i="1"/>
  <c r="C22" i="1"/>
  <c r="C80" i="15"/>
  <c r="C85" i="15"/>
  <c r="C125" i="15"/>
  <c r="C104" i="15" l="1"/>
  <c r="E125" i="15"/>
  <c r="C92" i="15"/>
  <c r="C124" i="15"/>
  <c r="E90" i="15"/>
  <c r="E124" i="15"/>
  <c r="C90" i="15"/>
  <c r="C83" i="15"/>
  <c r="C111" i="15"/>
  <c r="E83" i="15"/>
  <c r="E59" i="15"/>
  <c r="C79" i="15"/>
  <c r="E63" i="15"/>
  <c r="E92" i="15"/>
  <c r="E79" i="15"/>
  <c r="C63" i="15"/>
  <c r="C74" i="15"/>
  <c r="E74" i="15"/>
  <c r="C86" i="15"/>
  <c r="E86" i="15"/>
  <c r="E80" i="15"/>
  <c r="C56" i="15"/>
  <c r="L5" i="15" l="1"/>
  <c r="K5" i="15"/>
  <c r="J5" i="15"/>
  <c r="I5" i="15"/>
  <c r="H5" i="15"/>
  <c r="G5" i="15"/>
  <c r="F5" i="15"/>
  <c r="D5" i="15"/>
  <c r="G3" i="15"/>
  <c r="H3" i="15"/>
  <c r="I3" i="15"/>
  <c r="J3" i="15"/>
  <c r="K3" i="15"/>
  <c r="L3" i="15"/>
  <c r="G4" i="15"/>
  <c r="H4" i="15"/>
  <c r="I4" i="15"/>
  <c r="J4" i="15"/>
  <c r="K4" i="15"/>
  <c r="L4" i="15"/>
  <c r="F3" i="15"/>
  <c r="F4" i="15"/>
  <c r="E103" i="15"/>
  <c r="E91" i="15"/>
  <c r="E50" i="15"/>
  <c r="E33" i="15"/>
  <c r="E68" i="15"/>
  <c r="E11" i="15"/>
  <c r="G119" i="12"/>
  <c r="F119" i="12"/>
  <c r="G69" i="12"/>
  <c r="F69" i="12"/>
  <c r="G49" i="12"/>
  <c r="F49" i="12"/>
  <c r="G31" i="12"/>
  <c r="F31" i="12"/>
  <c r="G13" i="12"/>
  <c r="F13" i="12"/>
  <c r="G2" i="12"/>
  <c r="F2" i="12"/>
  <c r="N4" i="13"/>
  <c r="F2" i="7"/>
  <c r="G2" i="7"/>
  <c r="H2" i="7"/>
  <c r="I2" i="7"/>
  <c r="J2" i="7"/>
  <c r="K2" i="7"/>
  <c r="F3" i="7"/>
  <c r="G3" i="7"/>
  <c r="H3" i="7"/>
  <c r="I3" i="7"/>
  <c r="J3" i="7"/>
  <c r="K3" i="7"/>
  <c r="F2" i="5"/>
  <c r="G2" i="5"/>
  <c r="H2" i="5"/>
  <c r="I2" i="5"/>
  <c r="J2" i="5"/>
  <c r="K2" i="5"/>
  <c r="F3" i="5"/>
  <c r="G3" i="5"/>
  <c r="H3" i="5"/>
  <c r="I3" i="5"/>
  <c r="J3" i="5"/>
  <c r="K3" i="5"/>
  <c r="F2" i="3"/>
  <c r="G2" i="3"/>
  <c r="H2" i="3"/>
  <c r="I2" i="3"/>
  <c r="J2" i="3"/>
  <c r="K2" i="3"/>
  <c r="F3" i="3"/>
  <c r="G3" i="3"/>
  <c r="H3" i="3"/>
  <c r="I3" i="3"/>
  <c r="J3" i="3"/>
  <c r="K3" i="3"/>
  <c r="F2" i="4"/>
  <c r="G2" i="4"/>
  <c r="H2" i="4"/>
  <c r="I2" i="4"/>
  <c r="J2" i="4"/>
  <c r="K2" i="4"/>
  <c r="F3" i="4"/>
  <c r="G3" i="4"/>
  <c r="H3" i="4"/>
  <c r="I3" i="4"/>
  <c r="J3" i="4"/>
  <c r="K3" i="4"/>
  <c r="F2" i="11"/>
  <c r="G2" i="11"/>
  <c r="H2" i="11"/>
  <c r="I2" i="11"/>
  <c r="J2" i="11"/>
  <c r="K2" i="11"/>
  <c r="F3" i="11"/>
  <c r="G3" i="11"/>
  <c r="H3" i="11"/>
  <c r="I3" i="11"/>
  <c r="J3" i="11"/>
  <c r="K3" i="11"/>
  <c r="F2" i="13"/>
  <c r="G2" i="13"/>
  <c r="H2" i="13"/>
  <c r="I2" i="13"/>
  <c r="J2" i="13"/>
  <c r="K2" i="13"/>
  <c r="F3" i="13"/>
  <c r="G3" i="13"/>
  <c r="H3" i="13"/>
  <c r="I3" i="13"/>
  <c r="J3" i="13"/>
  <c r="K3" i="13"/>
  <c r="E24" i="15" l="1"/>
  <c r="E116" i="15"/>
  <c r="E117" i="15"/>
  <c r="E126" i="15"/>
  <c r="E127" i="15"/>
  <c r="E101" i="15"/>
  <c r="E102" i="15"/>
  <c r="E75" i="15"/>
  <c r="E93" i="15"/>
  <c r="E43" i="15"/>
  <c r="E87" i="15"/>
  <c r="E105" i="15"/>
  <c r="E78" i="15"/>
  <c r="E84" i="15"/>
  <c r="E30" i="15"/>
  <c r="E94" i="15"/>
  <c r="E113" i="15"/>
  <c r="E52" i="15"/>
  <c r="E58" i="15"/>
  <c r="E61" i="15"/>
  <c r="E69" i="15"/>
  <c r="E23" i="15"/>
  <c r="E32" i="15"/>
  <c r="E65" i="15"/>
  <c r="E66" i="15"/>
  <c r="E62" i="15"/>
  <c r="E88" i="15"/>
  <c r="E38" i="15"/>
  <c r="E76" i="15"/>
  <c r="E71" i="15"/>
  <c r="E95" i="15"/>
  <c r="E39" i="15"/>
  <c r="E53" i="15"/>
  <c r="E55" i="15"/>
  <c r="E77" i="15"/>
  <c r="E67" i="15"/>
  <c r="E72" i="15"/>
  <c r="E73" i="15"/>
  <c r="E96" i="15"/>
  <c r="E49" i="15"/>
  <c r="E64" i="15"/>
  <c r="E13" i="15"/>
  <c r="E15" i="15"/>
  <c r="E20" i="15"/>
  <c r="E35" i="15"/>
  <c r="E27" i="15"/>
  <c r="E37" i="15"/>
  <c r="E28" i="15"/>
  <c r="E31" i="15"/>
  <c r="E6" i="15"/>
  <c r="E25" i="15"/>
  <c r="E16" i="15"/>
  <c r="E9" i="15"/>
  <c r="E17" i="15"/>
  <c r="E36" i="15"/>
  <c r="E5" i="15"/>
  <c r="E22" i="15"/>
  <c r="E26" i="15"/>
  <c r="E19" i="15"/>
  <c r="E21" i="15"/>
  <c r="E41" i="15"/>
  <c r="E48" i="15"/>
  <c r="E8" i="15"/>
  <c r="E10" i="15"/>
  <c r="E14" i="15"/>
  <c r="E29" i="15"/>
  <c r="E44" i="15"/>
  <c r="E51" i="15"/>
  <c r="E34" i="15"/>
  <c r="E42" i="15"/>
  <c r="E45" i="15"/>
  <c r="E7" i="15"/>
  <c r="E12" i="15"/>
  <c r="E18" i="15"/>
  <c r="E40" i="15"/>
  <c r="E47" i="15"/>
  <c r="E46" i="15"/>
  <c r="E54" i="15"/>
  <c r="C58" i="15" l="1"/>
  <c r="C42" i="1"/>
  <c r="C75" i="15" l="1"/>
  <c r="C93" i="15"/>
  <c r="C38" i="15"/>
  <c r="C17" i="1"/>
  <c r="C5" i="1"/>
  <c r="C68" i="15"/>
  <c r="C91" i="15"/>
  <c r="C78" i="15" l="1"/>
  <c r="C84" i="15"/>
  <c r="C65" i="15"/>
  <c r="C49" i="15"/>
  <c r="C64" i="15"/>
  <c r="H119" i="12"/>
  <c r="H49" i="12"/>
  <c r="H31" i="12"/>
  <c r="I119" i="12"/>
  <c r="I49" i="12"/>
  <c r="I31" i="12"/>
  <c r="I2" i="12"/>
  <c r="H2" i="12"/>
  <c r="C102" i="15"/>
  <c r="C10" i="1"/>
  <c r="C116" i="15" l="1"/>
  <c r="C117" i="15"/>
  <c r="C76" i="15"/>
  <c r="C101" i="15"/>
  <c r="C105" i="15"/>
  <c r="C55" i="15"/>
  <c r="C77" i="15"/>
  <c r="C88" i="15"/>
  <c r="C126" i="15" l="1"/>
  <c r="C127" i="15"/>
  <c r="C94" i="15"/>
  <c r="C30" i="15"/>
  <c r="C45" i="15"/>
  <c r="C37" i="15"/>
  <c r="C39" i="15"/>
  <c r="I6" i="14"/>
  <c r="I10" i="14"/>
  <c r="I14" i="14"/>
  <c r="I18" i="14"/>
  <c r="I22" i="14"/>
  <c r="I26" i="14"/>
  <c r="I30" i="14"/>
  <c r="I34" i="14"/>
  <c r="I38" i="14"/>
  <c r="I42" i="14"/>
  <c r="I46" i="14"/>
  <c r="I50" i="14"/>
  <c r="I54" i="14"/>
  <c r="I58" i="14"/>
  <c r="I62" i="14"/>
  <c r="I66" i="14"/>
  <c r="I70" i="14"/>
  <c r="I74" i="14"/>
  <c r="I78" i="14"/>
  <c r="I82" i="14"/>
  <c r="I86" i="14"/>
  <c r="I90" i="14"/>
  <c r="I94" i="14"/>
  <c r="I98" i="14"/>
  <c r="I102" i="14"/>
  <c r="I106" i="14"/>
  <c r="I110" i="14"/>
  <c r="I114" i="14"/>
  <c r="I118" i="14"/>
  <c r="I122" i="14"/>
  <c r="I126" i="14"/>
  <c r="I130" i="14"/>
  <c r="I134" i="14"/>
  <c r="I138" i="14"/>
  <c r="I142" i="14"/>
  <c r="I146" i="14"/>
  <c r="I150" i="14"/>
  <c r="I154" i="14"/>
  <c r="I158" i="14"/>
  <c r="I162" i="14"/>
  <c r="I166" i="14"/>
  <c r="I170" i="14"/>
  <c r="I174" i="14"/>
  <c r="I178" i="14"/>
  <c r="I182" i="14"/>
  <c r="I186" i="14"/>
  <c r="I190" i="14"/>
  <c r="I194" i="14"/>
  <c r="I198" i="14"/>
  <c r="I202" i="14"/>
  <c r="I8" i="14"/>
  <c r="I12" i="14"/>
  <c r="I20" i="14"/>
  <c r="I28" i="14"/>
  <c r="I36" i="14"/>
  <c r="I44" i="14"/>
  <c r="I52" i="14"/>
  <c r="I60" i="14"/>
  <c r="I68" i="14"/>
  <c r="I76" i="14"/>
  <c r="I84" i="14"/>
  <c r="I92" i="14"/>
  <c r="I100" i="14"/>
  <c r="I108" i="14"/>
  <c r="I120" i="14"/>
  <c r="I128" i="14"/>
  <c r="I136" i="14"/>
  <c r="I144" i="14"/>
  <c r="I152" i="14"/>
  <c r="I160" i="14"/>
  <c r="I168" i="14"/>
  <c r="I176" i="14"/>
  <c r="I180" i="14"/>
  <c r="I188" i="14"/>
  <c r="I196" i="14"/>
  <c r="I9" i="14"/>
  <c r="I13" i="14"/>
  <c r="I21" i="14"/>
  <c r="I33" i="14"/>
  <c r="I41" i="14"/>
  <c r="I49" i="14"/>
  <c r="I53" i="14"/>
  <c r="I61" i="14"/>
  <c r="I69" i="14"/>
  <c r="I81" i="14"/>
  <c r="I7" i="14"/>
  <c r="I11" i="14"/>
  <c r="I15" i="14"/>
  <c r="I19" i="14"/>
  <c r="I23" i="14"/>
  <c r="I27" i="14"/>
  <c r="I31" i="14"/>
  <c r="I35" i="14"/>
  <c r="I39" i="14"/>
  <c r="I43" i="14"/>
  <c r="I47" i="14"/>
  <c r="I51" i="14"/>
  <c r="I55" i="14"/>
  <c r="I59" i="14"/>
  <c r="I63" i="14"/>
  <c r="I67" i="14"/>
  <c r="I71" i="14"/>
  <c r="I75" i="14"/>
  <c r="I79" i="14"/>
  <c r="I83" i="14"/>
  <c r="I87" i="14"/>
  <c r="I91" i="14"/>
  <c r="I95" i="14"/>
  <c r="I99" i="14"/>
  <c r="I103" i="14"/>
  <c r="I107" i="14"/>
  <c r="I111" i="14"/>
  <c r="I115" i="14"/>
  <c r="I119" i="14"/>
  <c r="I123" i="14"/>
  <c r="I127" i="14"/>
  <c r="I131" i="14"/>
  <c r="I135" i="14"/>
  <c r="I139" i="14"/>
  <c r="I143" i="14"/>
  <c r="I147" i="14"/>
  <c r="I151" i="14"/>
  <c r="I155" i="14"/>
  <c r="I159" i="14"/>
  <c r="I163" i="14"/>
  <c r="I167" i="14"/>
  <c r="I171" i="14"/>
  <c r="I175" i="14"/>
  <c r="I179" i="14"/>
  <c r="I183" i="14"/>
  <c r="I187" i="14"/>
  <c r="I191" i="14"/>
  <c r="I195" i="14"/>
  <c r="I199" i="14"/>
  <c r="I3" i="14"/>
  <c r="I4" i="14"/>
  <c r="I16" i="14"/>
  <c r="I24" i="14"/>
  <c r="I32" i="14"/>
  <c r="I40" i="14"/>
  <c r="I48" i="14"/>
  <c r="I56" i="14"/>
  <c r="I64" i="14"/>
  <c r="I72" i="14"/>
  <c r="I80" i="14"/>
  <c r="I88" i="14"/>
  <c r="I96" i="14"/>
  <c r="I104" i="14"/>
  <c r="I112" i="14"/>
  <c r="I116" i="14"/>
  <c r="I124" i="14"/>
  <c r="I132" i="14"/>
  <c r="I140" i="14"/>
  <c r="I148" i="14"/>
  <c r="I156" i="14"/>
  <c r="I164" i="14"/>
  <c r="I172" i="14"/>
  <c r="I184" i="14"/>
  <c r="I192" i="14"/>
  <c r="I200" i="14"/>
  <c r="I5" i="14"/>
  <c r="I17" i="14"/>
  <c r="I25" i="14"/>
  <c r="I29" i="14"/>
  <c r="I37" i="14"/>
  <c r="I45" i="14"/>
  <c r="I57" i="14"/>
  <c r="I65" i="14"/>
  <c r="I73" i="14"/>
  <c r="I77" i="14"/>
  <c r="I89" i="14"/>
  <c r="I105" i="14"/>
  <c r="I121" i="14"/>
  <c r="I137" i="14"/>
  <c r="I153" i="14"/>
  <c r="I169" i="14"/>
  <c r="I185" i="14"/>
  <c r="I201" i="14"/>
  <c r="I145" i="14"/>
  <c r="I177" i="14"/>
  <c r="I85" i="14"/>
  <c r="I117" i="14"/>
  <c r="I149" i="14"/>
  <c r="I197" i="14"/>
  <c r="I93" i="14"/>
  <c r="I109" i="14"/>
  <c r="I125" i="14"/>
  <c r="I141" i="14"/>
  <c r="I157" i="14"/>
  <c r="I173" i="14"/>
  <c r="I189" i="14"/>
  <c r="I97" i="14"/>
  <c r="I113" i="14"/>
  <c r="I129" i="14"/>
  <c r="I161" i="14"/>
  <c r="I193" i="14"/>
  <c r="I101" i="14"/>
  <c r="I133" i="14"/>
  <c r="I165" i="14"/>
  <c r="I181" i="14"/>
  <c r="H4" i="14"/>
  <c r="H6" i="14"/>
  <c r="H8" i="14"/>
  <c r="H10" i="14"/>
  <c r="H12" i="14"/>
  <c r="H14" i="14"/>
  <c r="H16" i="14"/>
  <c r="H18" i="14"/>
  <c r="H20" i="14"/>
  <c r="H22" i="14"/>
  <c r="H24" i="14"/>
  <c r="H26" i="14"/>
  <c r="H28" i="14"/>
  <c r="H30" i="14"/>
  <c r="H32" i="14"/>
  <c r="H34" i="14"/>
  <c r="H36" i="14"/>
  <c r="H38" i="14"/>
  <c r="H40" i="14"/>
  <c r="H42" i="14"/>
  <c r="H44" i="14"/>
  <c r="H46" i="14"/>
  <c r="H48" i="14"/>
  <c r="H50" i="14"/>
  <c r="H52" i="14"/>
  <c r="H54" i="14"/>
  <c r="H56" i="14"/>
  <c r="H58" i="14"/>
  <c r="H60" i="14"/>
  <c r="H62" i="14"/>
  <c r="H64" i="14"/>
  <c r="H66" i="14"/>
  <c r="H68" i="14"/>
  <c r="H70" i="14"/>
  <c r="H72" i="14"/>
  <c r="H74" i="14"/>
  <c r="H76" i="14"/>
  <c r="H78" i="14"/>
  <c r="H80" i="14"/>
  <c r="H82" i="14"/>
  <c r="H84" i="14"/>
  <c r="H86" i="14"/>
  <c r="H88" i="14"/>
  <c r="H90" i="14"/>
  <c r="H92" i="14"/>
  <c r="H94" i="14"/>
  <c r="H96" i="14"/>
  <c r="H98" i="14"/>
  <c r="H100" i="14"/>
  <c r="H102" i="14"/>
  <c r="H104" i="14"/>
  <c r="H106" i="14"/>
  <c r="H108" i="14"/>
  <c r="H110" i="14"/>
  <c r="H112" i="14"/>
  <c r="H114" i="14"/>
  <c r="H116" i="14"/>
  <c r="H118" i="14"/>
  <c r="H120" i="14"/>
  <c r="H122" i="14"/>
  <c r="H124" i="14"/>
  <c r="H126" i="14"/>
  <c r="H128" i="14"/>
  <c r="H130" i="14"/>
  <c r="H132" i="14"/>
  <c r="H134" i="14"/>
  <c r="H136" i="14"/>
  <c r="H138" i="14"/>
  <c r="H140" i="14"/>
  <c r="H142" i="14"/>
  <c r="H144" i="14"/>
  <c r="H146" i="14"/>
  <c r="H148" i="14"/>
  <c r="H150" i="14"/>
  <c r="H152" i="14"/>
  <c r="H154" i="14"/>
  <c r="H156" i="14"/>
  <c r="H158" i="14"/>
  <c r="H160" i="14"/>
  <c r="H162" i="14"/>
  <c r="H164" i="14"/>
  <c r="H166" i="14"/>
  <c r="H168" i="14"/>
  <c r="H170" i="14"/>
  <c r="H172" i="14"/>
  <c r="H7" i="14"/>
  <c r="H15" i="14"/>
  <c r="H23" i="14"/>
  <c r="H31" i="14"/>
  <c r="H39" i="14"/>
  <c r="H47" i="14"/>
  <c r="H55" i="14"/>
  <c r="H63" i="14"/>
  <c r="H71" i="14"/>
  <c r="H79" i="14"/>
  <c r="H87" i="14"/>
  <c r="H95" i="14"/>
  <c r="H103" i="14"/>
  <c r="H111" i="14"/>
  <c r="H119" i="14"/>
  <c r="H127" i="14"/>
  <c r="H135" i="14"/>
  <c r="H143" i="14"/>
  <c r="H151" i="14"/>
  <c r="H159" i="14"/>
  <c r="H167" i="14"/>
  <c r="H5" i="14"/>
  <c r="H13" i="14"/>
  <c r="H21" i="14"/>
  <c r="H29" i="14"/>
  <c r="H37" i="14"/>
  <c r="H45" i="14"/>
  <c r="H53" i="14"/>
  <c r="H61" i="14"/>
  <c r="H69" i="14"/>
  <c r="H77" i="14"/>
  <c r="H85" i="14"/>
  <c r="H93" i="14"/>
  <c r="H101" i="14"/>
  <c r="H109" i="14"/>
  <c r="H117" i="14"/>
  <c r="H125" i="14"/>
  <c r="H133" i="14"/>
  <c r="H141" i="14"/>
  <c r="H149" i="14"/>
  <c r="H157" i="14"/>
  <c r="H165" i="14"/>
  <c r="H173" i="14"/>
  <c r="H175" i="14"/>
  <c r="H177" i="14"/>
  <c r="H179" i="14"/>
  <c r="H181" i="14"/>
  <c r="H183" i="14"/>
  <c r="H185" i="14"/>
  <c r="H187" i="14"/>
  <c r="H189" i="14"/>
  <c r="H191" i="14"/>
  <c r="H193" i="14"/>
  <c r="H195" i="14"/>
  <c r="H197" i="14"/>
  <c r="H199" i="14"/>
  <c r="H201" i="14"/>
  <c r="H11" i="14"/>
  <c r="H19" i="14"/>
  <c r="H27" i="14"/>
  <c r="H35" i="14"/>
  <c r="H43" i="14"/>
  <c r="H51" i="14"/>
  <c r="H59" i="14"/>
  <c r="H67" i="14"/>
  <c r="H75" i="14"/>
  <c r="H83" i="14"/>
  <c r="H91" i="14"/>
  <c r="H99" i="14"/>
  <c r="H107" i="14"/>
  <c r="H115" i="14"/>
  <c r="H123" i="14"/>
  <c r="H131" i="14"/>
  <c r="H139" i="14"/>
  <c r="H147" i="14"/>
  <c r="H155" i="14"/>
  <c r="H163" i="14"/>
  <c r="H171" i="14"/>
  <c r="H3" i="14"/>
  <c r="H9" i="14"/>
  <c r="H17" i="14"/>
  <c r="H25" i="14"/>
  <c r="H33" i="14"/>
  <c r="H41" i="14"/>
  <c r="H49" i="14"/>
  <c r="H57" i="14"/>
  <c r="H65" i="14"/>
  <c r="H73" i="14"/>
  <c r="H81" i="14"/>
  <c r="H89" i="14"/>
  <c r="H97" i="14"/>
  <c r="H105" i="14"/>
  <c r="H113" i="14"/>
  <c r="H121" i="14"/>
  <c r="H129" i="14"/>
  <c r="H137" i="14"/>
  <c r="H145" i="14"/>
  <c r="H153" i="14"/>
  <c r="H161" i="14"/>
  <c r="H169" i="14"/>
  <c r="H174" i="14"/>
  <c r="H176" i="14"/>
  <c r="H178" i="14"/>
  <c r="H180" i="14"/>
  <c r="H182" i="14"/>
  <c r="H184" i="14"/>
  <c r="H186" i="14"/>
  <c r="H188" i="14"/>
  <c r="H190" i="14"/>
  <c r="H192" i="14"/>
  <c r="H194" i="14"/>
  <c r="H196" i="14"/>
  <c r="H198" i="14"/>
  <c r="H200" i="14"/>
  <c r="H202" i="14"/>
  <c r="E4" i="14"/>
  <c r="E8" i="14"/>
  <c r="E12" i="14"/>
  <c r="E16" i="14"/>
  <c r="E20" i="14"/>
  <c r="E24" i="14"/>
  <c r="E28" i="14"/>
  <c r="E32" i="14"/>
  <c r="E36" i="14"/>
  <c r="E40" i="14"/>
  <c r="E44" i="14"/>
  <c r="E48" i="14"/>
  <c r="E52" i="14"/>
  <c r="E56" i="14"/>
  <c r="E60" i="14"/>
  <c r="E64" i="14"/>
  <c r="E68" i="14"/>
  <c r="E72" i="14"/>
  <c r="E76" i="14"/>
  <c r="E80" i="14"/>
  <c r="E84" i="14"/>
  <c r="E88" i="14"/>
  <c r="E92" i="14"/>
  <c r="E96" i="14"/>
  <c r="E100" i="14"/>
  <c r="E104" i="14"/>
  <c r="E108" i="14"/>
  <c r="E112" i="14"/>
  <c r="E116" i="14"/>
  <c r="E120" i="14"/>
  <c r="E124" i="14"/>
  <c r="E128" i="14"/>
  <c r="E132" i="14"/>
  <c r="E136" i="14"/>
  <c r="E140" i="14"/>
  <c r="E144" i="14"/>
  <c r="E148" i="14"/>
  <c r="E152" i="14"/>
  <c r="E156" i="14"/>
  <c r="E160" i="14"/>
  <c r="E164" i="14"/>
  <c r="E168" i="14"/>
  <c r="E172" i="14"/>
  <c r="E176" i="14"/>
  <c r="E180" i="14"/>
  <c r="E184" i="14"/>
  <c r="E188" i="14"/>
  <c r="E192" i="14"/>
  <c r="E196" i="14"/>
  <c r="E200" i="14"/>
  <c r="E5" i="14"/>
  <c r="E9" i="14"/>
  <c r="E13" i="14"/>
  <c r="E17" i="14"/>
  <c r="E21" i="14"/>
  <c r="E25" i="14"/>
  <c r="E29" i="14"/>
  <c r="E33" i="14"/>
  <c r="E37" i="14"/>
  <c r="E41" i="14"/>
  <c r="E45" i="14"/>
  <c r="E49" i="14"/>
  <c r="E53" i="14"/>
  <c r="E57" i="14"/>
  <c r="E61" i="14"/>
  <c r="E65" i="14"/>
  <c r="E69" i="14"/>
  <c r="E73" i="14"/>
  <c r="E77" i="14"/>
  <c r="E81" i="14"/>
  <c r="E85" i="14"/>
  <c r="E89" i="14"/>
  <c r="E93" i="14"/>
  <c r="E97" i="14"/>
  <c r="E101" i="14"/>
  <c r="E105" i="14"/>
  <c r="E109" i="14"/>
  <c r="E113" i="14"/>
  <c r="E117" i="14"/>
  <c r="E121" i="14"/>
  <c r="E125" i="14"/>
  <c r="E129" i="14"/>
  <c r="E133" i="14"/>
  <c r="E137" i="14"/>
  <c r="E141" i="14"/>
  <c r="E6" i="14"/>
  <c r="E14" i="14"/>
  <c r="E22" i="14"/>
  <c r="E30" i="14"/>
  <c r="E38" i="14"/>
  <c r="E46" i="14"/>
  <c r="E54" i="14"/>
  <c r="E62" i="14"/>
  <c r="E70" i="14"/>
  <c r="E78" i="14"/>
  <c r="E86" i="14"/>
  <c r="E94" i="14"/>
  <c r="E102" i="14"/>
  <c r="E110" i="14"/>
  <c r="E118" i="14"/>
  <c r="E126" i="14"/>
  <c r="E134" i="14"/>
  <c r="E142" i="14"/>
  <c r="E147" i="14"/>
  <c r="E153" i="14"/>
  <c r="E158" i="14"/>
  <c r="E163" i="14"/>
  <c r="E169" i="14"/>
  <c r="E174" i="14"/>
  <c r="E179" i="14"/>
  <c r="E185" i="14"/>
  <c r="E190" i="14"/>
  <c r="E195" i="14"/>
  <c r="E201" i="14"/>
  <c r="E7" i="14"/>
  <c r="E15" i="14"/>
  <c r="E23" i="14"/>
  <c r="E31" i="14"/>
  <c r="E39" i="14"/>
  <c r="E47" i="14"/>
  <c r="E55" i="14"/>
  <c r="E63" i="14"/>
  <c r="E71" i="14"/>
  <c r="E79" i="14"/>
  <c r="E87" i="14"/>
  <c r="E95" i="14"/>
  <c r="E103" i="14"/>
  <c r="E111" i="14"/>
  <c r="E119" i="14"/>
  <c r="E127" i="14"/>
  <c r="E135" i="14"/>
  <c r="E143" i="14"/>
  <c r="E149" i="14"/>
  <c r="E154" i="14"/>
  <c r="E159" i="14"/>
  <c r="E165" i="14"/>
  <c r="E170" i="14"/>
  <c r="E175" i="14"/>
  <c r="E181" i="14"/>
  <c r="E186" i="14"/>
  <c r="E191" i="14"/>
  <c r="E197" i="14"/>
  <c r="E202" i="14"/>
  <c r="E10" i="14"/>
  <c r="E18" i="14"/>
  <c r="E26" i="14"/>
  <c r="E34" i="14"/>
  <c r="E42" i="14"/>
  <c r="E50" i="14"/>
  <c r="E58" i="14"/>
  <c r="E66" i="14"/>
  <c r="E74" i="14"/>
  <c r="E82" i="14"/>
  <c r="E90" i="14"/>
  <c r="E98" i="14"/>
  <c r="E106" i="14"/>
  <c r="E114" i="14"/>
  <c r="E122" i="14"/>
  <c r="E130" i="14"/>
  <c r="E138" i="14"/>
  <c r="E145" i="14"/>
  <c r="E150" i="14"/>
  <c r="E155" i="14"/>
  <c r="E161" i="14"/>
  <c r="E166" i="14"/>
  <c r="E171" i="14"/>
  <c r="E177" i="14"/>
  <c r="E182" i="14"/>
  <c r="E187" i="14"/>
  <c r="E193" i="14"/>
  <c r="E198" i="14"/>
  <c r="E3" i="14"/>
  <c r="E11" i="14"/>
  <c r="E19" i="14"/>
  <c r="E27" i="14"/>
  <c r="E35" i="14"/>
  <c r="E43" i="14"/>
  <c r="E51" i="14"/>
  <c r="E59" i="14"/>
  <c r="E67" i="14"/>
  <c r="E75" i="14"/>
  <c r="E83" i="14"/>
  <c r="E91" i="14"/>
  <c r="E99" i="14"/>
  <c r="E107" i="14"/>
  <c r="E115" i="14"/>
  <c r="E123" i="14"/>
  <c r="E131" i="14"/>
  <c r="E139" i="14"/>
  <c r="E146" i="14"/>
  <c r="E151" i="14"/>
  <c r="E157" i="14"/>
  <c r="E162" i="14"/>
  <c r="E167" i="14"/>
  <c r="E173" i="14"/>
  <c r="E178" i="14"/>
  <c r="E183" i="14"/>
  <c r="E189" i="14"/>
  <c r="E194" i="14"/>
  <c r="E199" i="14"/>
  <c r="F4" i="14" l="1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3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C59" i="1"/>
  <c r="C23" i="15" l="1"/>
  <c r="C60" i="15"/>
  <c r="D199" i="14"/>
  <c r="D183" i="14"/>
  <c r="D167" i="14"/>
  <c r="D151" i="14"/>
  <c r="D135" i="14"/>
  <c r="D119" i="14"/>
  <c r="D103" i="14"/>
  <c r="D87" i="14"/>
  <c r="D71" i="14"/>
  <c r="D55" i="14"/>
  <c r="D39" i="14"/>
  <c r="D23" i="14"/>
  <c r="D6" i="14"/>
  <c r="D190" i="14"/>
  <c r="D174" i="14"/>
  <c r="D158" i="14"/>
  <c r="D142" i="14"/>
  <c r="D126" i="14"/>
  <c r="D110" i="14"/>
  <c r="D94" i="14"/>
  <c r="D78" i="14"/>
  <c r="D62" i="14"/>
  <c r="D173" i="14"/>
  <c r="D141" i="14"/>
  <c r="D109" i="14"/>
  <c r="D77" i="14"/>
  <c r="D50" i="14"/>
  <c r="D29" i="14"/>
  <c r="D7" i="14"/>
  <c r="D172" i="14"/>
  <c r="D140" i="14"/>
  <c r="D108" i="14"/>
  <c r="D76" i="14"/>
  <c r="D49" i="14"/>
  <c r="D28" i="14"/>
  <c r="D5" i="14"/>
  <c r="D177" i="14"/>
  <c r="D145" i="14"/>
  <c r="D113" i="14"/>
  <c r="D81" i="14"/>
  <c r="D53" i="14"/>
  <c r="D32" i="14"/>
  <c r="D9" i="14"/>
  <c r="D112" i="14"/>
  <c r="D8" i="14"/>
  <c r="D104" i="14"/>
  <c r="D192" i="14"/>
  <c r="D64" i="14"/>
  <c r="D152" i="14"/>
  <c r="D36" i="14"/>
  <c r="D195" i="14"/>
  <c r="D179" i="14"/>
  <c r="D163" i="14"/>
  <c r="D147" i="14"/>
  <c r="D131" i="14"/>
  <c r="D115" i="14"/>
  <c r="D99" i="14"/>
  <c r="D83" i="14"/>
  <c r="D67" i="14"/>
  <c r="D51" i="14"/>
  <c r="D35" i="14"/>
  <c r="D18" i="14"/>
  <c r="D202" i="14"/>
  <c r="D186" i="14"/>
  <c r="D170" i="14"/>
  <c r="D154" i="14"/>
  <c r="D138" i="14"/>
  <c r="D122" i="14"/>
  <c r="D106" i="14"/>
  <c r="D90" i="14"/>
  <c r="D74" i="14"/>
  <c r="D197" i="14"/>
  <c r="D165" i="14"/>
  <c r="D133" i="14"/>
  <c r="D101" i="14"/>
  <c r="D69" i="14"/>
  <c r="D45" i="14"/>
  <c r="D24" i="14"/>
  <c r="D196" i="14"/>
  <c r="D164" i="14"/>
  <c r="D132" i="14"/>
  <c r="D100" i="14"/>
  <c r="D68" i="14"/>
  <c r="D44" i="14"/>
  <c r="D22" i="14"/>
  <c r="D191" i="14"/>
  <c r="D159" i="14"/>
  <c r="D127" i="14"/>
  <c r="D95" i="14"/>
  <c r="D63" i="14"/>
  <c r="D31" i="14"/>
  <c r="D198" i="14"/>
  <c r="D166" i="14"/>
  <c r="D134" i="14"/>
  <c r="D102" i="14"/>
  <c r="D70" i="14"/>
  <c r="D157" i="14"/>
  <c r="D93" i="14"/>
  <c r="D40" i="14"/>
  <c r="D188" i="14"/>
  <c r="D124" i="14"/>
  <c r="D60" i="14"/>
  <c r="D16" i="14"/>
  <c r="D185" i="14"/>
  <c r="D137" i="14"/>
  <c r="D97" i="14"/>
  <c r="D58" i="14"/>
  <c r="D26" i="14"/>
  <c r="D176" i="14"/>
  <c r="D30" i="14"/>
  <c r="D72" i="14"/>
  <c r="D128" i="14"/>
  <c r="D184" i="14"/>
  <c r="D13" i="14"/>
  <c r="D187" i="14"/>
  <c r="D155" i="14"/>
  <c r="D123" i="14"/>
  <c r="D91" i="14"/>
  <c r="D59" i="14"/>
  <c r="D27" i="14"/>
  <c r="D194" i="14"/>
  <c r="D162" i="14"/>
  <c r="D130" i="14"/>
  <c r="D98" i="14"/>
  <c r="D66" i="14"/>
  <c r="D149" i="14"/>
  <c r="D85" i="14"/>
  <c r="D34" i="14"/>
  <c r="D180" i="14"/>
  <c r="D116" i="14"/>
  <c r="D54" i="14"/>
  <c r="D11" i="14"/>
  <c r="D169" i="14"/>
  <c r="D129" i="14"/>
  <c r="D89" i="14"/>
  <c r="D48" i="14"/>
  <c r="D20" i="14"/>
  <c r="D144" i="14"/>
  <c r="D200" i="14"/>
  <c r="D46" i="14"/>
  <c r="D96" i="14"/>
  <c r="D120" i="14"/>
  <c r="D21" i="14"/>
  <c r="D175" i="14"/>
  <c r="D143" i="14"/>
  <c r="D111" i="14"/>
  <c r="D79" i="14"/>
  <c r="D47" i="14"/>
  <c r="D14" i="14"/>
  <c r="D182" i="14"/>
  <c r="D150" i="14"/>
  <c r="D118" i="14"/>
  <c r="D86" i="14"/>
  <c r="D189" i="14"/>
  <c r="D125" i="14"/>
  <c r="D61" i="14"/>
  <c r="D17" i="14"/>
  <c r="D156" i="14"/>
  <c r="D92" i="14"/>
  <c r="D38" i="14"/>
  <c r="D201" i="14"/>
  <c r="D161" i="14"/>
  <c r="D121" i="14"/>
  <c r="D73" i="14"/>
  <c r="D42" i="14"/>
  <c r="D15" i="14"/>
  <c r="D80" i="14"/>
  <c r="D168" i="14"/>
  <c r="D25" i="14"/>
  <c r="D41" i="14"/>
  <c r="D88" i="14"/>
  <c r="D3" i="14"/>
  <c r="D171" i="14"/>
  <c r="D139" i="14"/>
  <c r="D107" i="14"/>
  <c r="D75" i="14"/>
  <c r="D43" i="14"/>
  <c r="D10" i="14"/>
  <c r="D178" i="14"/>
  <c r="D146" i="14"/>
  <c r="D114" i="14"/>
  <c r="D82" i="14"/>
  <c r="D181" i="14"/>
  <c r="D117" i="14"/>
  <c r="D56" i="14"/>
  <c r="D12" i="14"/>
  <c r="D148" i="14"/>
  <c r="D84" i="14"/>
  <c r="D33" i="14"/>
  <c r="D193" i="14"/>
  <c r="D153" i="14"/>
  <c r="D105" i="14"/>
  <c r="D65" i="14"/>
  <c r="D37" i="14"/>
  <c r="D4" i="14"/>
  <c r="D52" i="14"/>
  <c r="D136" i="14"/>
  <c r="D160" i="14"/>
  <c r="D19" i="14"/>
  <c r="D57" i="14"/>
  <c r="C66" i="15" l="1"/>
  <c r="C62" i="15"/>
  <c r="C61" i="15"/>
  <c r="C69" i="15"/>
  <c r="C72" i="15"/>
  <c r="C71" i="15"/>
  <c r="C67" i="15"/>
  <c r="C47" i="15"/>
  <c r="E3" i="13"/>
  <c r="E2" i="13"/>
  <c r="E3" i="7" l="1"/>
  <c r="E3" i="5"/>
  <c r="E2" i="7"/>
  <c r="E2" i="5"/>
  <c r="E3" i="3"/>
  <c r="E2" i="3"/>
  <c r="E3" i="4"/>
  <c r="E2" i="4"/>
  <c r="E3" i="11"/>
  <c r="C201" i="14" l="1"/>
  <c r="C197" i="14"/>
  <c r="C193" i="14"/>
  <c r="C189" i="14"/>
  <c r="C185" i="14"/>
  <c r="C181" i="14"/>
  <c r="C177" i="14"/>
  <c r="C173" i="14"/>
  <c r="C169" i="14"/>
  <c r="C165" i="14"/>
  <c r="C161" i="14"/>
  <c r="C157" i="14"/>
  <c r="C153" i="14"/>
  <c r="C149" i="14"/>
  <c r="C145" i="14"/>
  <c r="C141" i="14"/>
  <c r="C137" i="14"/>
  <c r="C133" i="14"/>
  <c r="C129" i="14"/>
  <c r="C125" i="14"/>
  <c r="C121" i="14"/>
  <c r="C117" i="14"/>
  <c r="C113" i="14"/>
  <c r="C109" i="14"/>
  <c r="C105" i="14"/>
  <c r="C101" i="14"/>
  <c r="C97" i="14"/>
  <c r="C93" i="14"/>
  <c r="C89" i="14"/>
  <c r="C85" i="14"/>
  <c r="C81" i="14"/>
  <c r="C77" i="14"/>
  <c r="C73" i="14"/>
  <c r="C69" i="14"/>
  <c r="C65" i="14"/>
  <c r="C61" i="14"/>
  <c r="C57" i="14"/>
  <c r="C53" i="14"/>
  <c r="C49" i="14"/>
  <c r="C45" i="14"/>
  <c r="C41" i="14"/>
  <c r="C37" i="14"/>
  <c r="C33" i="14"/>
  <c r="C29" i="14"/>
  <c r="C25" i="14"/>
  <c r="C21" i="14"/>
  <c r="C17" i="14"/>
  <c r="C13" i="14"/>
  <c r="C9" i="14"/>
  <c r="C5" i="14"/>
  <c r="C200" i="14"/>
  <c r="C196" i="14"/>
  <c r="C192" i="14"/>
  <c r="C188" i="14"/>
  <c r="C184" i="14"/>
  <c r="C180" i="14"/>
  <c r="C176" i="14"/>
  <c r="C172" i="14"/>
  <c r="C168" i="14"/>
  <c r="C164" i="14"/>
  <c r="C160" i="14"/>
  <c r="C156" i="14"/>
  <c r="C152" i="14"/>
  <c r="C148" i="14"/>
  <c r="C144" i="14"/>
  <c r="C140" i="14"/>
  <c r="C136" i="14"/>
  <c r="C132" i="14"/>
  <c r="C128" i="14"/>
  <c r="C124" i="14"/>
  <c r="C120" i="14"/>
  <c r="C116" i="14"/>
  <c r="C112" i="14"/>
  <c r="C108" i="14"/>
  <c r="C104" i="14"/>
  <c r="C100" i="14"/>
  <c r="C96" i="14"/>
  <c r="C92" i="14"/>
  <c r="C88" i="14"/>
  <c r="C84" i="14"/>
  <c r="C80" i="14"/>
  <c r="C76" i="14"/>
  <c r="C72" i="14"/>
  <c r="C68" i="14"/>
  <c r="C64" i="14"/>
  <c r="C198" i="14"/>
  <c r="C190" i="14"/>
  <c r="C182" i="14"/>
  <c r="C174" i="14"/>
  <c r="C166" i="14"/>
  <c r="C158" i="14"/>
  <c r="C150" i="14"/>
  <c r="C142" i="14"/>
  <c r="C134" i="14"/>
  <c r="C126" i="14"/>
  <c r="C118" i="14"/>
  <c r="C110" i="14"/>
  <c r="C102" i="14"/>
  <c r="C94" i="14"/>
  <c r="C86" i="14"/>
  <c r="C78" i="14"/>
  <c r="C70" i="14"/>
  <c r="C62" i="14"/>
  <c r="C56" i="14"/>
  <c r="C51" i="14"/>
  <c r="C46" i="14"/>
  <c r="C40" i="14"/>
  <c r="C35" i="14"/>
  <c r="C30" i="14"/>
  <c r="C24" i="14"/>
  <c r="C19" i="14"/>
  <c r="C14" i="14"/>
  <c r="C8" i="14"/>
  <c r="C3" i="14"/>
  <c r="C195" i="14"/>
  <c r="C187" i="14"/>
  <c r="C179" i="14"/>
  <c r="C171" i="14"/>
  <c r="C163" i="14"/>
  <c r="C155" i="14"/>
  <c r="C147" i="14"/>
  <c r="C139" i="14"/>
  <c r="C131" i="14"/>
  <c r="C123" i="14"/>
  <c r="C115" i="14"/>
  <c r="C107" i="14"/>
  <c r="C99" i="14"/>
  <c r="C91" i="14"/>
  <c r="C83" i="14"/>
  <c r="C75" i="14"/>
  <c r="C67" i="14"/>
  <c r="C60" i="14"/>
  <c r="C55" i="14"/>
  <c r="C50" i="14"/>
  <c r="C44" i="14"/>
  <c r="C39" i="14"/>
  <c r="C34" i="14"/>
  <c r="C28" i="14"/>
  <c r="C23" i="14"/>
  <c r="C18" i="14"/>
  <c r="C12" i="14"/>
  <c r="C7" i="14"/>
  <c r="C202" i="14"/>
  <c r="C194" i="14"/>
  <c r="C186" i="14"/>
  <c r="C178" i="14"/>
  <c r="C170" i="14"/>
  <c r="C162" i="14"/>
  <c r="C154" i="14"/>
  <c r="C146" i="14"/>
  <c r="C138" i="14"/>
  <c r="C130" i="14"/>
  <c r="C122" i="14"/>
  <c r="C114" i="14"/>
  <c r="C106" i="14"/>
  <c r="C98" i="14"/>
  <c r="C90" i="14"/>
  <c r="C82" i="14"/>
  <c r="C74" i="14"/>
  <c r="C66" i="14"/>
  <c r="C59" i="14"/>
  <c r="C54" i="14"/>
  <c r="C48" i="14"/>
  <c r="C43" i="14"/>
  <c r="C38" i="14"/>
  <c r="C32" i="14"/>
  <c r="C27" i="14"/>
  <c r="C22" i="14"/>
  <c r="C16" i="14"/>
  <c r="C11" i="14"/>
  <c r="C191" i="14"/>
  <c r="C159" i="14"/>
  <c r="C127" i="14"/>
  <c r="C95" i="14"/>
  <c r="C63" i="14"/>
  <c r="C42" i="14"/>
  <c r="C20" i="14"/>
  <c r="C4" i="14"/>
  <c r="C183" i="14"/>
  <c r="C151" i="14"/>
  <c r="C119" i="14"/>
  <c r="C87" i="14"/>
  <c r="C58" i="14"/>
  <c r="C36" i="14"/>
  <c r="C15" i="14"/>
  <c r="C175" i="14"/>
  <c r="C143" i="14"/>
  <c r="C111" i="14"/>
  <c r="C79" i="14"/>
  <c r="C52" i="14"/>
  <c r="C31" i="14"/>
  <c r="C10" i="14"/>
  <c r="C199" i="14"/>
  <c r="C167" i="14"/>
  <c r="C135" i="14"/>
  <c r="C103" i="14"/>
  <c r="C71" i="14"/>
  <c r="C47" i="14"/>
  <c r="C26" i="14"/>
  <c r="C6" i="14"/>
  <c r="C52" i="1" l="1"/>
  <c r="C53" i="15" s="1"/>
  <c r="C43" i="15"/>
  <c r="C31" i="1"/>
  <c r="C94" i="1"/>
  <c r="C59" i="15" s="1"/>
  <c r="C113" i="15"/>
  <c r="C23" i="1"/>
  <c r="C13" i="15" s="1"/>
  <c r="C8" i="1"/>
  <c r="C6" i="1"/>
  <c r="C9" i="1"/>
  <c r="C14" i="1"/>
  <c r="C4" i="1"/>
  <c r="C5" i="15" s="1"/>
  <c r="C86" i="1"/>
  <c r="C87" i="15" s="1"/>
  <c r="C6" i="15" l="1"/>
  <c r="C52" i="15"/>
  <c r="C51" i="15"/>
  <c r="C27" i="15"/>
  <c r="C50" i="15"/>
  <c r="C44" i="15"/>
  <c r="C42" i="15"/>
  <c r="C24" i="15"/>
  <c r="C95" i="15"/>
  <c r="C103" i="15"/>
  <c r="C35" i="15"/>
  <c r="C33" i="15"/>
  <c r="C31" i="15"/>
  <c r="C40" i="15"/>
  <c r="C41" i="15"/>
  <c r="C73" i="15"/>
  <c r="C96" i="15"/>
  <c r="C28" i="15"/>
  <c r="C36" i="15"/>
  <c r="C21" i="15"/>
  <c r="C34" i="15"/>
  <c r="C16" i="15"/>
  <c r="C32" i="15"/>
  <c r="C48" i="15"/>
  <c r="C18" i="15"/>
  <c r="C46" i="15"/>
  <c r="C54" i="15"/>
  <c r="C8" i="15"/>
  <c r="C10" i="15"/>
  <c r="C17" i="15"/>
  <c r="C19" i="15"/>
  <c r="C29" i="15"/>
  <c r="C25" i="15"/>
  <c r="C7" i="15"/>
  <c r="C20" i="15"/>
  <c r="C9" i="15"/>
  <c r="C11" i="15"/>
  <c r="C15" i="15"/>
  <c r="C12" i="15"/>
  <c r="C14" i="15"/>
  <c r="C22" i="15"/>
  <c r="C26" i="15"/>
  <c r="E2" i="11"/>
  <c r="V3" i="15" l="1"/>
  <c r="M9" i="3" l="1"/>
  <c r="N9" i="3" s="1"/>
  <c r="M10" i="3"/>
  <c r="N10" i="3" s="1"/>
  <c r="M11" i="3"/>
  <c r="N11" i="3" s="1"/>
  <c r="D8" i="3" l="1"/>
  <c r="M7" i="3"/>
  <c r="N7" i="3" s="1"/>
  <c r="D7" i="3"/>
  <c r="M8" i="3"/>
  <c r="N8" i="3" s="1"/>
  <c r="D6" i="3"/>
  <c r="M6" i="3"/>
  <c r="N6" i="3" s="1"/>
  <c r="D5" i="3"/>
  <c r="M5" i="3"/>
  <c r="N5" i="3" s="1"/>
  <c r="D4" i="3"/>
  <c r="M4" i="3"/>
  <c r="N4" i="3" s="1"/>
  <c r="G8" i="14" l="1"/>
  <c r="G24" i="14"/>
  <c r="G40" i="14"/>
  <c r="G56" i="14"/>
  <c r="G14" i="14"/>
  <c r="G30" i="14"/>
  <c r="G46" i="14"/>
  <c r="G62" i="14"/>
  <c r="G78" i="14"/>
  <c r="G94" i="14"/>
  <c r="G110" i="14"/>
  <c r="G126" i="14"/>
  <c r="G142" i="14"/>
  <c r="G158" i="14"/>
  <c r="G174" i="14"/>
  <c r="G190" i="14"/>
  <c r="G65" i="14"/>
  <c r="G89" i="14"/>
  <c r="G113" i="14"/>
  <c r="G137" i="14"/>
  <c r="G161" i="14"/>
  <c r="G189" i="14"/>
  <c r="G68" i="14"/>
  <c r="G92" i="14"/>
  <c r="G116" i="14"/>
  <c r="G9" i="14"/>
  <c r="G25" i="14"/>
  <c r="G41" i="14"/>
  <c r="G57" i="14"/>
  <c r="G97" i="14"/>
  <c r="G141" i="14"/>
  <c r="G185" i="14"/>
  <c r="G88" i="14"/>
  <c r="G136" i="14"/>
  <c r="G63" i="14"/>
  <c r="G127" i="14"/>
  <c r="G155" i="14"/>
  <c r="G187" i="14"/>
  <c r="G83" i="14"/>
  <c r="G7" i="14"/>
  <c r="G71" i="14"/>
  <c r="G143" i="14"/>
  <c r="G175" i="14"/>
  <c r="G135" i="14"/>
  <c r="G164" i="14"/>
  <c r="G196" i="14"/>
  <c r="G131" i="14"/>
  <c r="G176" i="14"/>
  <c r="G27" i="14"/>
  <c r="G91" i="14"/>
  <c r="G4" i="14"/>
  <c r="G52" i="14"/>
  <c r="G42" i="14"/>
  <c r="G90" i="14"/>
  <c r="G138" i="14"/>
  <c r="G186" i="14"/>
  <c r="G105" i="14"/>
  <c r="G181" i="14"/>
  <c r="G108" i="14"/>
  <c r="G37" i="14"/>
  <c r="G129" i="14"/>
  <c r="G124" i="14"/>
  <c r="G147" i="14"/>
  <c r="G184" i="14"/>
  <c r="G167" i="14"/>
  <c r="G188" i="14"/>
  <c r="G11" i="14"/>
  <c r="G12" i="14"/>
  <c r="G28" i="14"/>
  <c r="G44" i="14"/>
  <c r="G60" i="14"/>
  <c r="G18" i="14"/>
  <c r="G34" i="14"/>
  <c r="G50" i="14"/>
  <c r="G66" i="14"/>
  <c r="G82" i="14"/>
  <c r="G98" i="14"/>
  <c r="G114" i="14"/>
  <c r="G130" i="14"/>
  <c r="G146" i="14"/>
  <c r="G162" i="14"/>
  <c r="G178" i="14"/>
  <c r="G194" i="14"/>
  <c r="G73" i="14"/>
  <c r="G93" i="14"/>
  <c r="G117" i="14"/>
  <c r="G145" i="14"/>
  <c r="G169" i="14"/>
  <c r="G193" i="14"/>
  <c r="G72" i="14"/>
  <c r="G96" i="14"/>
  <c r="G120" i="14"/>
  <c r="G13" i="14"/>
  <c r="G29" i="14"/>
  <c r="G45" i="14"/>
  <c r="G61" i="14"/>
  <c r="G109" i="14"/>
  <c r="G153" i="14"/>
  <c r="G201" i="14"/>
  <c r="G100" i="14"/>
  <c r="G15" i="14"/>
  <c r="G79" i="14"/>
  <c r="G132" i="14"/>
  <c r="G163" i="14"/>
  <c r="G195" i="14"/>
  <c r="G115" i="14"/>
  <c r="G23" i="14"/>
  <c r="G87" i="14"/>
  <c r="G151" i="14"/>
  <c r="G183" i="14"/>
  <c r="G140" i="14"/>
  <c r="G172" i="14"/>
  <c r="G51" i="14"/>
  <c r="G144" i="14"/>
  <c r="G192" i="14"/>
  <c r="G43" i="14"/>
  <c r="G107" i="14"/>
  <c r="G20" i="14"/>
  <c r="G26" i="14"/>
  <c r="G74" i="14"/>
  <c r="G122" i="14"/>
  <c r="G170" i="14"/>
  <c r="G81" i="14"/>
  <c r="G157" i="14"/>
  <c r="G84" i="14"/>
  <c r="G21" i="14"/>
  <c r="G85" i="14"/>
  <c r="G76" i="14"/>
  <c r="G111" i="14"/>
  <c r="G35" i="14"/>
  <c r="G119" i="14"/>
  <c r="G156" i="14"/>
  <c r="G168" i="14"/>
  <c r="G16" i="14"/>
  <c r="G32" i="14"/>
  <c r="G48" i="14"/>
  <c r="G6" i="14"/>
  <c r="G22" i="14"/>
  <c r="G38" i="14"/>
  <c r="G54" i="14"/>
  <c r="G70" i="14"/>
  <c r="G86" i="14"/>
  <c r="G102" i="14"/>
  <c r="G118" i="14"/>
  <c r="G134" i="14"/>
  <c r="G150" i="14"/>
  <c r="G166" i="14"/>
  <c r="G182" i="14"/>
  <c r="G198" i="14"/>
  <c r="G77" i="14"/>
  <c r="G101" i="14"/>
  <c r="G125" i="14"/>
  <c r="G149" i="14"/>
  <c r="G173" i="14"/>
  <c r="G197" i="14"/>
  <c r="G80" i="14"/>
  <c r="G104" i="14"/>
  <c r="G128" i="14"/>
  <c r="G17" i="14"/>
  <c r="G33" i="14"/>
  <c r="G49" i="14"/>
  <c r="G69" i="14"/>
  <c r="G121" i="14"/>
  <c r="G165" i="14"/>
  <c r="G64" i="14"/>
  <c r="G112" i="14"/>
  <c r="G31" i="14"/>
  <c r="G95" i="14"/>
  <c r="G139" i="14"/>
  <c r="G171" i="14"/>
  <c r="G19" i="14"/>
  <c r="G160" i="14"/>
  <c r="G39" i="14"/>
  <c r="G103" i="14"/>
  <c r="G159" i="14"/>
  <c r="G191" i="14"/>
  <c r="G148" i="14"/>
  <c r="G180" i="14"/>
  <c r="G67" i="14"/>
  <c r="G152" i="14"/>
  <c r="G200" i="14"/>
  <c r="G59" i="14"/>
  <c r="G123" i="14"/>
  <c r="G36" i="14"/>
  <c r="G10" i="14"/>
  <c r="G58" i="14"/>
  <c r="G106" i="14"/>
  <c r="G154" i="14"/>
  <c r="G202" i="14"/>
  <c r="G133" i="14"/>
  <c r="G3" i="14"/>
  <c r="G5" i="14"/>
  <c r="G53" i="14"/>
  <c r="G177" i="14"/>
  <c r="G47" i="14"/>
  <c r="G179" i="14"/>
  <c r="G55" i="14"/>
  <c r="G199" i="14"/>
  <c r="G99" i="14"/>
  <c r="G75" i="14"/>
</calcChain>
</file>

<file path=xl/sharedStrings.xml><?xml version="1.0" encoding="utf-8"?>
<sst xmlns="http://schemas.openxmlformats.org/spreadsheetml/2006/main" count="661" uniqueCount="217">
  <si>
    <t>Pořadí</t>
  </si>
  <si>
    <t xml:space="preserve">Flotila  </t>
  </si>
  <si>
    <t>Slapský fičák</t>
  </si>
  <si>
    <t>Regata Laguna</t>
  </si>
  <si>
    <t>Loď</t>
  </si>
  <si>
    <t xml:space="preserve"> SP pohár body celkem</t>
  </si>
  <si>
    <t>OPEN</t>
  </si>
  <si>
    <t>RACER</t>
  </si>
  <si>
    <t>RACER CRUISER</t>
  </si>
  <si>
    <t>CRUISER LEHKÝ</t>
  </si>
  <si>
    <t>CRUISER TĚŽKÝ</t>
  </si>
  <si>
    <t>Trucregata</t>
  </si>
  <si>
    <t>Category</t>
  </si>
  <si>
    <t>TOTAL</t>
  </si>
  <si>
    <t>Počet nezapočítaných výsledků</t>
  </si>
  <si>
    <t>Nezapočítané výsledky</t>
  </si>
  <si>
    <t>Slapseidon Cup</t>
  </si>
  <si>
    <t>SUPER OPEN</t>
  </si>
  <si>
    <t>ABRAKADABRA</t>
  </si>
  <si>
    <t>MARBO</t>
  </si>
  <si>
    <t>SÁRA</t>
  </si>
  <si>
    <t>TYVADO</t>
  </si>
  <si>
    <t>USYS</t>
  </si>
  <si>
    <t>ALTEA</t>
  </si>
  <si>
    <t>PIPPI</t>
  </si>
  <si>
    <t>PERFORMANCE</t>
  </si>
  <si>
    <t>BLUE RENT</t>
  </si>
  <si>
    <t>SANTA</t>
  </si>
  <si>
    <t>JAEL</t>
  </si>
  <si>
    <t>VLČÍ TLAPA</t>
  </si>
  <si>
    <t>NAUTICA</t>
  </si>
  <si>
    <t>GERONIMO</t>
  </si>
  <si>
    <t>JUPÍ IV</t>
  </si>
  <si>
    <t>1S</t>
  </si>
  <si>
    <t>ANABELA</t>
  </si>
  <si>
    <t>ALLEGRO</t>
  </si>
  <si>
    <t>MOGLI</t>
  </si>
  <si>
    <t>VRABČÁK RENNY</t>
  </si>
  <si>
    <t>TARA</t>
  </si>
  <si>
    <t>CÁCORKA</t>
  </si>
  <si>
    <t>CELSIO</t>
  </si>
  <si>
    <t>MASSACRA II</t>
  </si>
  <si>
    <t>BLUE PETER</t>
  </si>
  <si>
    <t>RUDOLF</t>
  </si>
  <si>
    <t>ADRIA SEDLČANY</t>
  </si>
  <si>
    <t>ČERVENÝ TRIMARAN</t>
  </si>
  <si>
    <t>1S
Super Open</t>
  </si>
  <si>
    <t>1
Open</t>
  </si>
  <si>
    <t>2
Racer</t>
  </si>
  <si>
    <t>3
Racer Cruiser</t>
  </si>
  <si>
    <t>4
Lehký Cruiser</t>
  </si>
  <si>
    <t>5
Těžký Cruiser</t>
  </si>
  <si>
    <t>KATEGORIE
                        BODY</t>
  </si>
  <si>
    <t>Celkové pořadí</t>
  </si>
  <si>
    <t>SOLING</t>
  </si>
  <si>
    <t>NOEMY</t>
  </si>
  <si>
    <t>SATURN</t>
  </si>
  <si>
    <t>ANDREIKA</t>
  </si>
  <si>
    <t>BARAKA</t>
  </si>
  <si>
    <t>PATRIA</t>
  </si>
  <si>
    <t>TULÁK</t>
  </si>
  <si>
    <t>CARAMELLA</t>
  </si>
  <si>
    <t>PELIKÁN</t>
  </si>
  <si>
    <t>NYDRLE</t>
  </si>
  <si>
    <t>FRIEDA</t>
  </si>
  <si>
    <t>ANNA</t>
  </si>
  <si>
    <t>Category II</t>
  </si>
  <si>
    <t>TOTAL II</t>
  </si>
  <si>
    <t>MARIKA</t>
  </si>
  <si>
    <t>RÓZA</t>
  </si>
  <si>
    <t>LILITA</t>
  </si>
  <si>
    <t>SANGRIA</t>
  </si>
  <si>
    <t>CARAMELA</t>
  </si>
  <si>
    <t>BIENE</t>
  </si>
  <si>
    <t>SUERTE</t>
  </si>
  <si>
    <t>CLEA</t>
  </si>
  <si>
    <t>CRAZY JOHN</t>
  </si>
  <si>
    <t>FIESTA</t>
  </si>
  <si>
    <t>LAZY DAYS</t>
  </si>
  <si>
    <t>VEGA</t>
  </si>
  <si>
    <t>BUCEK</t>
  </si>
  <si>
    <t>MERILIN II</t>
  </si>
  <si>
    <t>FLAIT</t>
  </si>
  <si>
    <t>ARDEA</t>
  </si>
  <si>
    <t>CANNETE</t>
  </si>
  <si>
    <t>AMIGO</t>
  </si>
  <si>
    <t>TEREZA</t>
  </si>
  <si>
    <t>GANDALF</t>
  </si>
  <si>
    <t>SHTAMA</t>
  </si>
  <si>
    <t>AMIGO II</t>
  </si>
  <si>
    <t>LADY (TC)</t>
  </si>
  <si>
    <t>LADY (LC)</t>
  </si>
  <si>
    <t>SAGITTA (LC)</t>
  </si>
  <si>
    <t>SAGITTA (TC)</t>
  </si>
  <si>
    <t>BÁRA</t>
  </si>
  <si>
    <t>SMOKE ON THE WATER</t>
  </si>
  <si>
    <t>MILONGA</t>
  </si>
  <si>
    <t>PÍĎALKA</t>
  </si>
  <si>
    <t>MANTA</t>
  </si>
  <si>
    <t>JOLKA JOLKA</t>
  </si>
  <si>
    <t>ANITA</t>
  </si>
  <si>
    <t>DAHLIA</t>
  </si>
  <si>
    <t>MARS</t>
  </si>
  <si>
    <t>TEMPEST</t>
  </si>
  <si>
    <t>AUDI</t>
  </si>
  <si>
    <t>DUHA</t>
  </si>
  <si>
    <t>SKYLLA</t>
  </si>
  <si>
    <t>NAIRA</t>
  </si>
  <si>
    <t>LAMBRUSCO</t>
  </si>
  <si>
    <t>LADY JANE II</t>
  </si>
  <si>
    <t>VIVA</t>
  </si>
  <si>
    <t>KRABÍK</t>
  </si>
  <si>
    <t>UNDER-CONSTRUCTION</t>
  </si>
  <si>
    <t>CONNIE</t>
  </si>
  <si>
    <t>BELLA (LC)</t>
  </si>
  <si>
    <t>COLUMBIA</t>
  </si>
  <si>
    <t>LANGUSTA</t>
  </si>
  <si>
    <t>MARITANA</t>
  </si>
  <si>
    <t>POHODA</t>
  </si>
  <si>
    <t>HOLIDAY</t>
  </si>
  <si>
    <t>SUMMER WIND</t>
  </si>
  <si>
    <t>YACKY DOCK</t>
  </si>
  <si>
    <t>LUTAS</t>
  </si>
  <si>
    <t>CARAVELE</t>
  </si>
  <si>
    <t>POCO LOCO</t>
  </si>
  <si>
    <t>SENANG</t>
  </si>
  <si>
    <t>ARZAGA</t>
  </si>
  <si>
    <t>ANTINOA</t>
  </si>
  <si>
    <t>URSUS</t>
  </si>
  <si>
    <t>PETREL</t>
  </si>
  <si>
    <t>NEPTUN</t>
  </si>
  <si>
    <t>EL NIŇO</t>
  </si>
  <si>
    <t>BELLA (TC)</t>
  </si>
  <si>
    <t>Poslední Fun vítr</t>
  </si>
  <si>
    <t>REBELL</t>
  </si>
  <si>
    <t>BERTA</t>
  </si>
  <si>
    <t>LADY 3</t>
  </si>
  <si>
    <t>GLORIA</t>
  </si>
  <si>
    <t>COSTA NOSTRA</t>
  </si>
  <si>
    <t>CANDY</t>
  </si>
  <si>
    <t>EGRUS</t>
  </si>
  <si>
    <t>ORION</t>
  </si>
  <si>
    <t>SANTANA</t>
  </si>
  <si>
    <t>MIRA</t>
  </si>
  <si>
    <t>BIMBO</t>
  </si>
  <si>
    <t>ASTARTÉ</t>
  </si>
  <si>
    <t>VENTO (ex. POHODA)</t>
  </si>
  <si>
    <t>KAJKA</t>
  </si>
  <si>
    <t>AQUAMOLICS</t>
  </si>
  <si>
    <t>MOANA</t>
  </si>
  <si>
    <t>JANET</t>
  </si>
  <si>
    <t>PANNA COTTA</t>
  </si>
  <si>
    <t>km</t>
  </si>
  <si>
    <t>První vítr Slap</t>
  </si>
  <si>
    <t>KOCÁBKA</t>
  </si>
  <si>
    <t>MALÁ JÍŤA</t>
  </si>
  <si>
    <t>ATLANTIS</t>
  </si>
  <si>
    <t>AMARETTO</t>
  </si>
  <si>
    <t>BARRACUDA</t>
  </si>
  <si>
    <t>ASTON</t>
  </si>
  <si>
    <t>LUCIE</t>
  </si>
  <si>
    <t>SONY A</t>
  </si>
  <si>
    <t>CALLISTO</t>
  </si>
  <si>
    <t>HAI AU</t>
  </si>
  <si>
    <t>RODOP</t>
  </si>
  <si>
    <t>JARKA</t>
  </si>
  <si>
    <t>ALFRÉD</t>
  </si>
  <si>
    <t>TENAKA</t>
  </si>
  <si>
    <t>POTÁPKA</t>
  </si>
  <si>
    <t>SANDPIPER</t>
  </si>
  <si>
    <t>CARPE DIEM</t>
  </si>
  <si>
    <t>ALYA</t>
  </si>
  <si>
    <t>BOUŘLIVÁK</t>
  </si>
  <si>
    <t>KARAMELA</t>
  </si>
  <si>
    <t>ESET II</t>
  </si>
  <si>
    <t>ORA</t>
  </si>
  <si>
    <t>GIMLI</t>
  </si>
  <si>
    <t>SKIPPI</t>
  </si>
  <si>
    <t>ARGUS</t>
  </si>
  <si>
    <t>CHVILKA</t>
  </si>
  <si>
    <t>TINA</t>
  </si>
  <si>
    <t>MARIGOLD</t>
  </si>
  <si>
    <t>FOR SAIL</t>
  </si>
  <si>
    <t>CETUS</t>
  </si>
  <si>
    <t>HELENA</t>
  </si>
  <si>
    <t>NO NAME</t>
  </si>
  <si>
    <t>NIAGARA</t>
  </si>
  <si>
    <t>WASAGA</t>
  </si>
  <si>
    <t>ELEFTHERIA</t>
  </si>
  <si>
    <t>THETIS</t>
  </si>
  <si>
    <t>SALMA</t>
  </si>
  <si>
    <t>LEWIATAN II</t>
  </si>
  <si>
    <t>MIAMI</t>
  </si>
  <si>
    <t>XANTIPA</t>
  </si>
  <si>
    <t>GIANT SEA FISH</t>
  </si>
  <si>
    <t>Za 5 minut 12</t>
  </si>
  <si>
    <t>MEDUSA</t>
  </si>
  <si>
    <t>H 12</t>
  </si>
  <si>
    <t>BON VOYAGE</t>
  </si>
  <si>
    <t>BENETEU</t>
  </si>
  <si>
    <t>PINTA</t>
  </si>
  <si>
    <t>JITKA</t>
  </si>
  <si>
    <t>ALINE</t>
  </si>
  <si>
    <t>BARKA</t>
  </si>
  <si>
    <t>PANAREA</t>
  </si>
  <si>
    <t>HEIDI</t>
  </si>
  <si>
    <t>HUMR</t>
  </si>
  <si>
    <t>SOTTOVENTO</t>
  </si>
  <si>
    <t>INKA</t>
  </si>
  <si>
    <t>GRACE</t>
  </si>
  <si>
    <t>DHALIA</t>
  </si>
  <si>
    <t>DON ELLIOTT</t>
  </si>
  <si>
    <t>FUTURE</t>
  </si>
  <si>
    <t>JANOSCH</t>
  </si>
  <si>
    <t>CLASSIK</t>
  </si>
  <si>
    <t>HERZI 2</t>
  </si>
  <si>
    <t>KLAUDIE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</si>
</sst>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dd/mm/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indexed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C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0" fillId="0" borderId="0" xfId="0" applyNumberFormat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165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textRotation="90" wrapText="1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textRotation="90" wrapText="1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7" fillId="3" borderId="1" xfId="0" applyFont="1" applyFill="1" applyBorder="1" applyAlignment="1">
      <alignment horizontal="center" textRotation="90"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/>
    <xf numFmtId="0" fontId="7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textRotation="90" wrapText="1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0" fontId="0" fillId="6" borderId="1" xfId="0" applyFill="1" applyBorder="1"/>
    <xf numFmtId="0" fontId="7" fillId="6" borderId="1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/>
    <xf numFmtId="0" fontId="7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 textRotation="90" wrapText="1"/>
    </xf>
    <xf numFmtId="0" fontId="6" fillId="8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/>
    <xf numFmtId="0" fontId="7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textRotation="90" wrapText="1"/>
    </xf>
    <xf numFmtId="0" fontId="6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wrapText="1"/>
    </xf>
    <xf numFmtId="0" fontId="0" fillId="8" borderId="1" xfId="0" applyFill="1" applyBorder="1"/>
    <xf numFmtId="0" fontId="7" fillId="8" borderId="1" xfId="0" applyFont="1" applyFill="1" applyBorder="1" applyAlignment="1">
      <alignment horizontal="center" textRotation="90" wrapText="1"/>
    </xf>
    <xf numFmtId="0" fontId="0" fillId="7" borderId="1" xfId="0" applyFill="1" applyBorder="1"/>
    <xf numFmtId="0" fontId="7" fillId="7" borderId="1" xfId="0" applyFont="1" applyFill="1" applyBorder="1" applyAlignment="1">
      <alignment horizontal="center" textRotation="90" wrapText="1"/>
    </xf>
    <xf numFmtId="0" fontId="5" fillId="0" borderId="1" xfId="0" applyFont="1" applyBorder="1"/>
    <xf numFmtId="0" fontId="7" fillId="0" borderId="1" xfId="0" applyFont="1" applyBorder="1" applyAlignment="1">
      <alignment horizontal="left" textRotation="90" wrapText="1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2" fontId="10" fillId="0" borderId="1" xfId="0" applyNumberFormat="1" applyFont="1" applyFill="1" applyBorder="1" applyAlignment="1">
      <alignment horizontal="right" vertical="center"/>
    </xf>
    <xf numFmtId="3" fontId="8" fillId="0" borderId="7" xfId="0" applyNumberFormat="1" applyFont="1" applyBorder="1" applyAlignment="1">
      <alignment vertical="center"/>
    </xf>
    <xf numFmtId="2" fontId="5" fillId="0" borderId="0" xfId="0" applyNumberFormat="1" applyFont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textRotation="90" wrapText="1"/>
    </xf>
    <xf numFmtId="3" fontId="7" fillId="0" borderId="1" xfId="0" applyNumberFormat="1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16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rgb="FFCCFFFF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CFCA6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4"/>
  <sheetViews>
    <sheetView showGridLines="0" topLeftCell="A69" workbookViewId="0">
      <selection activeCell="B88" sqref="B88"/>
    </sheetView>
  </sheetViews>
  <sheetFormatPr defaultColWidth="8.90625" defaultRowHeight="11.5" x14ac:dyDescent="0.25"/>
  <cols>
    <col min="1" max="1" width="2.81640625" style="43" customWidth="1"/>
    <col min="2" max="2" width="19.81640625" style="43" customWidth="1"/>
    <col min="3" max="3" width="12.90625" style="43" bestFit="1" customWidth="1"/>
    <col min="4" max="4" width="6.08984375" style="43" bestFit="1" customWidth="1"/>
    <col min="5" max="5" width="2.08984375" style="43" customWidth="1"/>
    <col min="6" max="7" width="16.6328125" style="43" bestFit="1" customWidth="1"/>
    <col min="8" max="9" width="8.90625" style="43" customWidth="1"/>
    <col min="10" max="10" width="8.90625" style="43"/>
    <col min="11" max="11" width="19" style="43" bestFit="1" customWidth="1"/>
    <col min="12" max="16384" width="8.90625" style="43"/>
  </cols>
  <sheetData>
    <row r="1" spans="2:11" x14ac:dyDescent="0.25">
      <c r="F1" s="65" t="s">
        <v>12</v>
      </c>
      <c r="G1" s="65" t="s">
        <v>13</v>
      </c>
      <c r="H1" s="65" t="s">
        <v>66</v>
      </c>
      <c r="I1" s="65" t="s">
        <v>67</v>
      </c>
    </row>
    <row r="2" spans="2:11" x14ac:dyDescent="0.25">
      <c r="B2" s="45" t="s">
        <v>18</v>
      </c>
      <c r="C2" s="45" t="s">
        <v>17</v>
      </c>
      <c r="D2" s="81" t="s">
        <v>33</v>
      </c>
      <c r="F2" s="45" t="str">
        <f>IFERROR(VLOOKUP(B2,'1S - Super Open'!C:C,1,0),"-")</f>
        <v>-</v>
      </c>
      <c r="G2" s="45" t="str">
        <f>IFERROR(VLOOKUP(B2,'Celkové pořadí'!D:D,1,0),"-")</f>
        <v>-</v>
      </c>
      <c r="H2" s="102">
        <f>COUNTIF('1S - Super Open'!C:C,B2)</f>
        <v>0</v>
      </c>
      <c r="I2" s="102">
        <f>COUNTIF('Celkové pořadí'!D:D,'Startovní listina'!B2)</f>
        <v>0</v>
      </c>
      <c r="K2" s="43" t="str">
        <f t="shared" ref="K2:K10" si="0">UPPER(B2)</f>
        <v>ABRAKADABRA</v>
      </c>
    </row>
    <row r="3" spans="2:11" x14ac:dyDescent="0.25">
      <c r="B3" s="45" t="s">
        <v>44</v>
      </c>
      <c r="C3" s="45" t="s">
        <v>17</v>
      </c>
      <c r="D3" s="81" t="s">
        <v>33</v>
      </c>
      <c r="F3" s="45" t="str">
        <f>IFERROR(VLOOKUP(B3,'1S - Super Open'!C:C,1,0),"-")</f>
        <v>ADRIA SEDLČANY</v>
      </c>
      <c r="G3" s="45" t="str">
        <f>IFERROR(VLOOKUP(B3,'Celkové pořadí'!D:D,1,0),"-")</f>
        <v>ADRIA SEDLČANY</v>
      </c>
      <c r="H3" s="102">
        <f>COUNTIF('1S - Super Open'!C:C,B3)</f>
        <v>1</v>
      </c>
      <c r="I3" s="102">
        <f>COUNTIF('Celkové pořadí'!D:D,'Startovní listina'!B3)</f>
        <v>1</v>
      </c>
      <c r="K3" s="43" t="str">
        <f t="shared" si="0"/>
        <v>ADRIA SEDLČANY</v>
      </c>
    </row>
    <row r="4" spans="2:11" x14ac:dyDescent="0.25">
      <c r="B4" s="45" t="s">
        <v>23</v>
      </c>
      <c r="C4" s="45" t="s">
        <v>17</v>
      </c>
      <c r="D4" s="81" t="s">
        <v>33</v>
      </c>
      <c r="F4" s="45" t="str">
        <f>IFERROR(VLOOKUP(B4,'1S - Super Open'!C:C,1,0),"-")</f>
        <v>ALTEA</v>
      </c>
      <c r="G4" s="45" t="str">
        <f>IFERROR(VLOOKUP(B4,'Celkové pořadí'!D:D,1,0),"-")</f>
        <v>ALTEA</v>
      </c>
      <c r="H4" s="102">
        <f>COUNTIF('1S - Super Open'!C:C,B4)</f>
        <v>1</v>
      </c>
      <c r="I4" s="102">
        <f>COUNTIF('Celkové pořadí'!D:D,'Startovní listina'!B4)</f>
        <v>1</v>
      </c>
      <c r="K4" s="43" t="str">
        <f t="shared" si="0"/>
        <v>ALTEA</v>
      </c>
    </row>
    <row r="5" spans="2:11" x14ac:dyDescent="0.25">
      <c r="B5" s="45" t="s">
        <v>19</v>
      </c>
      <c r="C5" s="45" t="s">
        <v>17</v>
      </c>
      <c r="D5" s="81" t="s">
        <v>33</v>
      </c>
      <c r="F5" s="45" t="str">
        <f>IFERROR(VLOOKUP(B5,'1S - Super Open'!C:C,1,0),"-")</f>
        <v>MARBO</v>
      </c>
      <c r="G5" s="45" t="str">
        <f>IFERROR(VLOOKUP(B5,'Celkové pořadí'!D:D,1,0),"-")</f>
        <v>MARBO</v>
      </c>
      <c r="H5" s="102">
        <f>COUNTIF('1S - Super Open'!C:C,B5)</f>
        <v>1</v>
      </c>
      <c r="I5" s="102">
        <f>COUNTIF('Celkové pořadí'!D:D,'Startovní listina'!B5)</f>
        <v>1</v>
      </c>
      <c r="K5" s="43" t="str">
        <f t="shared" si="0"/>
        <v>MARBO</v>
      </c>
    </row>
    <row r="6" spans="2:11" x14ac:dyDescent="0.25">
      <c r="B6" s="45" t="s">
        <v>20</v>
      </c>
      <c r="C6" s="45" t="s">
        <v>17</v>
      </c>
      <c r="D6" s="81" t="s">
        <v>33</v>
      </c>
      <c r="F6" s="45" t="str">
        <f>IFERROR(VLOOKUP(B6,'1S - Super Open'!C:C,1,0),"-")</f>
        <v>SÁRA</v>
      </c>
      <c r="G6" s="45" t="str">
        <f>IFERROR(VLOOKUP(B6,'Celkové pořadí'!D:D,1,0),"-")</f>
        <v>SÁRA</v>
      </c>
      <c r="H6" s="102">
        <f>COUNTIF('1S - Super Open'!C:C,B6)</f>
        <v>1</v>
      </c>
      <c r="I6" s="102">
        <f>COUNTIF('Celkové pořadí'!D:D,'Startovní listina'!B6)</f>
        <v>1</v>
      </c>
      <c r="K6" s="43" t="str">
        <f t="shared" si="0"/>
        <v>SÁRA</v>
      </c>
    </row>
    <row r="7" spans="2:11" x14ac:dyDescent="0.25">
      <c r="B7" s="45" t="s">
        <v>21</v>
      </c>
      <c r="C7" s="45" t="s">
        <v>17</v>
      </c>
      <c r="D7" s="81" t="s">
        <v>33</v>
      </c>
      <c r="F7" s="45" t="str">
        <f>IFERROR(VLOOKUP(B7,'1S - Super Open'!C:C,1,0),"-")</f>
        <v>-</v>
      </c>
      <c r="G7" s="45" t="str">
        <f>IFERROR(VLOOKUP(B7,'Celkové pořadí'!D:D,1,0),"-")</f>
        <v>-</v>
      </c>
      <c r="H7" s="102">
        <f>COUNTIF('1S - Super Open'!C:C,B7)</f>
        <v>0</v>
      </c>
      <c r="I7" s="102">
        <f>COUNTIF('Celkové pořadí'!D:D,'Startovní listina'!B7)</f>
        <v>0</v>
      </c>
      <c r="K7" s="43" t="str">
        <f t="shared" si="0"/>
        <v>TYVADO</v>
      </c>
    </row>
    <row r="8" spans="2:11" x14ac:dyDescent="0.25">
      <c r="B8" s="45" t="s">
        <v>22</v>
      </c>
      <c r="C8" s="45" t="s">
        <v>17</v>
      </c>
      <c r="D8" s="81" t="s">
        <v>33</v>
      </c>
      <c r="F8" s="45" t="str">
        <f>IFERROR(VLOOKUP(B8,'1S - Super Open'!C:C,1,0),"-")</f>
        <v>USYS</v>
      </c>
      <c r="G8" s="45" t="str">
        <f>IFERROR(VLOOKUP(B8,'Celkové pořadí'!D:D,1,0),"-")</f>
        <v>USYS</v>
      </c>
      <c r="H8" s="102">
        <f>COUNTIF('1S - Super Open'!C:C,B8)</f>
        <v>1</v>
      </c>
      <c r="I8" s="102">
        <f>COUNTIF('Celkové pořadí'!D:D,'Startovní listina'!B8)</f>
        <v>1</v>
      </c>
      <c r="K8" s="43" t="str">
        <f t="shared" si="0"/>
        <v>USYS</v>
      </c>
    </row>
    <row r="9" spans="2:11" x14ac:dyDescent="0.25">
      <c r="B9" s="45"/>
      <c r="C9" s="45" t="s">
        <v>17</v>
      </c>
      <c r="D9" s="81" t="s">
        <v>33</v>
      </c>
      <c r="F9" s="45" t="str">
        <f>IFERROR(VLOOKUP(B9,'1S - Super Open'!C:C,1,0),"-")</f>
        <v>-</v>
      </c>
      <c r="G9" s="45" t="str">
        <f>IFERROR(VLOOKUP(B9,'Celkové pořadí'!D:D,1,0),"-")</f>
        <v>-</v>
      </c>
      <c r="H9" s="102">
        <f>COUNTIF('1S - Super Open'!C:C,B9)</f>
        <v>0</v>
      </c>
      <c r="I9" s="102">
        <f>COUNTIF('Celkové pořadí'!D:D,'Startovní listina'!B9)</f>
        <v>0</v>
      </c>
      <c r="K9" s="43" t="str">
        <f t="shared" si="0"/>
        <v/>
      </c>
    </row>
    <row r="10" spans="2:11" x14ac:dyDescent="0.25">
      <c r="B10" s="45"/>
      <c r="C10" s="45" t="s">
        <v>17</v>
      </c>
      <c r="D10" s="81" t="s">
        <v>33</v>
      </c>
      <c r="F10" s="45" t="str">
        <f>IFERROR(VLOOKUP(B10,'1S - Super Open'!C:C,1,0),"-")</f>
        <v>-</v>
      </c>
      <c r="G10" s="45" t="str">
        <f>IFERROR(VLOOKUP(B10,'Celkové pořadí'!D:D,1,0),"-")</f>
        <v>-</v>
      </c>
      <c r="H10" s="102">
        <f>COUNTIF('1S - Super Open'!C:C,B10)</f>
        <v>0</v>
      </c>
      <c r="I10" s="102">
        <f>COUNTIF('Celkové pořadí'!D:D,'Startovní listina'!B10)</f>
        <v>0</v>
      </c>
      <c r="K10" s="43" t="str">
        <f t="shared" si="0"/>
        <v/>
      </c>
    </row>
    <row r="11" spans="2:11" x14ac:dyDescent="0.25">
      <c r="D11" s="82"/>
      <c r="K11" s="43" t="str">
        <f t="shared" ref="K11:K67" si="1">UPPER(B11)</f>
        <v/>
      </c>
    </row>
    <row r="12" spans="2:11" x14ac:dyDescent="0.25">
      <c r="B12" s="45" t="s">
        <v>203</v>
      </c>
      <c r="C12" s="45" t="s">
        <v>6</v>
      </c>
      <c r="D12" s="81">
        <v>1</v>
      </c>
      <c r="F12" s="45" t="str">
        <f>IFERROR(VLOOKUP(B12,'1 - Open'!C:C,1,0),"-")</f>
        <v>BARKA</v>
      </c>
      <c r="G12" s="45" t="str">
        <f>IFERROR(VLOOKUP(B12,'Celkové pořadí'!D:D,1,0),"-")</f>
        <v>BARKA</v>
      </c>
      <c r="H12" s="102">
        <f>COUNTIF('1 - Open'!C:C,B12)</f>
        <v>1</v>
      </c>
      <c r="I12" s="102">
        <f>COUNTIF('Celkové pořadí'!D:D,'Startovní listina'!B12)</f>
        <v>1</v>
      </c>
      <c r="K12" s="43" t="str">
        <f t="shared" ref="K12:K29" si="2">UPPER(B12)</f>
        <v>BARKA</v>
      </c>
    </row>
    <row r="13" spans="2:11" x14ac:dyDescent="0.25">
      <c r="B13" s="45" t="s">
        <v>45</v>
      </c>
      <c r="C13" s="45" t="s">
        <v>6</v>
      </c>
      <c r="D13" s="81">
        <v>1</v>
      </c>
      <c r="F13" s="45" t="str">
        <f>IFERROR(VLOOKUP(B13,'1 - Open'!C:C,1,0),"-")</f>
        <v>ČERVENÝ TRIMARAN</v>
      </c>
      <c r="G13" s="45" t="str">
        <f>IFERROR(VLOOKUP(B13,'Celkové pořadí'!D:D,1,0),"-")</f>
        <v>ČERVENÝ TRIMARAN</v>
      </c>
      <c r="H13" s="102">
        <f>COUNTIF('1 - Open'!C:C,B13)</f>
        <v>1</v>
      </c>
      <c r="I13" s="102">
        <f>COUNTIF('Celkové pořadí'!D:D,'Startovní listina'!B13)</f>
        <v>1</v>
      </c>
      <c r="K13" s="43" t="str">
        <f t="shared" si="2"/>
        <v>ČERVENÝ TRIMARAN</v>
      </c>
    </row>
    <row r="14" spans="2:11" x14ac:dyDescent="0.25">
      <c r="B14" s="45" t="s">
        <v>212</v>
      </c>
      <c r="C14" s="45" t="s">
        <v>6</v>
      </c>
      <c r="D14" s="81">
        <v>1</v>
      </c>
      <c r="F14" s="45" t="str">
        <f>IFERROR(VLOOKUP(B14,'1 - Open'!C:C,1,0),"-")</f>
        <v>FUTURE</v>
      </c>
      <c r="G14" s="45" t="str">
        <f>IFERROR(VLOOKUP(B14,'Celkové pořadí'!D:D,1,0),"-")</f>
        <v>FUTURE</v>
      </c>
      <c r="H14" s="102">
        <f>COUNTIF('1 - Open'!C:C,B14)</f>
        <v>1</v>
      </c>
      <c r="I14" s="102">
        <f>COUNTIF('Celkové pořadí'!D:D,'Startovní listina'!B27)</f>
        <v>1</v>
      </c>
      <c r="K14" s="43" t="str">
        <f t="shared" si="2"/>
        <v>FUTURE</v>
      </c>
    </row>
    <row r="15" spans="2:11" x14ac:dyDescent="0.25">
      <c r="B15" s="45" t="s">
        <v>194</v>
      </c>
      <c r="C15" s="45" t="s">
        <v>6</v>
      </c>
      <c r="D15" s="81">
        <v>1</v>
      </c>
      <c r="F15" s="45" t="str">
        <f>IFERROR(VLOOKUP(B15,'1 - Open'!C:C,1,0),"-")</f>
        <v>GIANT SEA FISH</v>
      </c>
      <c r="G15" s="45" t="str">
        <f>IFERROR(VLOOKUP(B15,'Celkové pořadí'!D:D,1,0),"-")</f>
        <v>GIANT SEA FISH</v>
      </c>
      <c r="H15" s="102">
        <f>COUNTIF('1 - Open'!C:C,B15)</f>
        <v>1</v>
      </c>
      <c r="I15" s="102">
        <f>COUNTIF('Celkové pořadí'!D:D,'Startovní listina'!B14)</f>
        <v>1</v>
      </c>
      <c r="K15" s="43" t="str">
        <f t="shared" si="2"/>
        <v>GIANT SEA FISH</v>
      </c>
    </row>
    <row r="16" spans="2:11" x14ac:dyDescent="0.25">
      <c r="B16" s="45" t="s">
        <v>197</v>
      </c>
      <c r="C16" s="45" t="s">
        <v>6</v>
      </c>
      <c r="D16" s="81">
        <v>1</v>
      </c>
      <c r="F16" s="45" t="str">
        <f>IFERROR(VLOOKUP(B16,'1 - Open'!C:C,1,0),"-")</f>
        <v>H 12</v>
      </c>
      <c r="G16" s="45" t="str">
        <f>IFERROR(VLOOKUP(B16,'Celkové pořadí'!D:D,1,0),"-")</f>
        <v>H 12</v>
      </c>
      <c r="H16" s="102">
        <f>COUNTIF('1 - Open'!C:C,B16)</f>
        <v>1</v>
      </c>
      <c r="I16" s="102">
        <f>COUNTIF('Celkové pořadí'!D:D,'Startovní listina'!B15)</f>
        <v>1</v>
      </c>
      <c r="K16" s="43" t="str">
        <f t="shared" si="2"/>
        <v>H 12</v>
      </c>
    </row>
    <row r="17" spans="2:11" x14ac:dyDescent="0.25">
      <c r="B17" s="45" t="s">
        <v>206</v>
      </c>
      <c r="C17" s="45" t="s">
        <v>6</v>
      </c>
      <c r="D17" s="81">
        <v>1</v>
      </c>
      <c r="F17" s="45" t="str">
        <f>IFERROR(VLOOKUP(B17,'1 - Open'!C:C,1,0),"-")</f>
        <v>HUMR</v>
      </c>
      <c r="G17" s="45" t="str">
        <f>IFERROR(VLOOKUP(B17,'Celkové pořadí'!D:D,1,0),"-")</f>
        <v>HUMR</v>
      </c>
      <c r="H17" s="102">
        <f>COUNTIF('1 - Open'!C:C,B17)</f>
        <v>1</v>
      </c>
      <c r="I17" s="102">
        <f>COUNTIF('Celkové pořadí'!D:D,'Startovní listina'!B26)</f>
        <v>0</v>
      </c>
      <c r="K17" s="43" t="str">
        <f t="shared" si="2"/>
        <v>HUMR</v>
      </c>
    </row>
    <row r="18" spans="2:11" x14ac:dyDescent="0.25">
      <c r="B18" s="45" t="s">
        <v>147</v>
      </c>
      <c r="C18" s="45" t="s">
        <v>6</v>
      </c>
      <c r="D18" s="81">
        <v>1</v>
      </c>
      <c r="F18" s="45" t="str">
        <f>IFERROR(VLOOKUP(B18,'1 - Open'!C:C,1,0),"-")</f>
        <v>-</v>
      </c>
      <c r="G18" s="45" t="str">
        <f>IFERROR(VLOOKUP(B18,'Celkové pořadí'!D:D,1,0),"-")</f>
        <v>-</v>
      </c>
      <c r="H18" s="102">
        <f>COUNTIF('1 - Open'!C:C,B18)</f>
        <v>0</v>
      </c>
      <c r="I18" s="102">
        <f>COUNTIF('Celkové pořadí'!D:D,'Startovní listina'!B16)</f>
        <v>1</v>
      </c>
      <c r="K18" s="43" t="str">
        <f t="shared" si="2"/>
        <v>KAJKA</v>
      </c>
    </row>
    <row r="19" spans="2:11" x14ac:dyDescent="0.25">
      <c r="B19" s="45" t="s">
        <v>96</v>
      </c>
      <c r="C19" s="45" t="s">
        <v>6</v>
      </c>
      <c r="D19" s="81">
        <v>1</v>
      </c>
      <c r="F19" s="45" t="str">
        <f>IFERROR(VLOOKUP(B19,'1 - Open'!C:C,1,0),"-")</f>
        <v>-</v>
      </c>
      <c r="G19" s="45" t="str">
        <f>IFERROR(VLOOKUP(B19,'Celkové pořadí'!D:D,1,0),"-")</f>
        <v>-</v>
      </c>
      <c r="H19" s="102">
        <f>COUNTIF('1 - Open'!C:C,B19)</f>
        <v>0</v>
      </c>
      <c r="I19" s="102">
        <f>COUNTIF('Celkové pořadí'!D:D,'Startovní listina'!B17)</f>
        <v>1</v>
      </c>
      <c r="K19" s="43" t="str">
        <f t="shared" si="2"/>
        <v>MILONGA</v>
      </c>
    </row>
    <row r="20" spans="2:11" x14ac:dyDescent="0.25">
      <c r="B20" s="45" t="s">
        <v>151</v>
      </c>
      <c r="C20" s="45" t="s">
        <v>6</v>
      </c>
      <c r="D20" s="81">
        <v>1</v>
      </c>
      <c r="F20" s="45" t="str">
        <f>IFERROR(VLOOKUP(B20,'1 - Open'!C:C,1,0),"-")</f>
        <v>PANNA COTTA</v>
      </c>
      <c r="G20" s="45" t="str">
        <f>IFERROR(VLOOKUP(B20,'Celkové pořadí'!D:D,1,0),"-")</f>
        <v>PANNA COTTA</v>
      </c>
      <c r="H20" s="102">
        <f>COUNTIF('1 - Open'!C:C,B20)</f>
        <v>1</v>
      </c>
      <c r="I20" s="102">
        <f>COUNTIF('Celkové pořadí'!D:D,'Startovní listina'!B18)</f>
        <v>0</v>
      </c>
      <c r="K20" s="43" t="str">
        <f t="shared" si="2"/>
        <v>PANNA COTTA</v>
      </c>
    </row>
    <row r="21" spans="2:11" x14ac:dyDescent="0.25">
      <c r="B21" s="45" t="s">
        <v>24</v>
      </c>
      <c r="C21" s="45" t="s">
        <v>6</v>
      </c>
      <c r="D21" s="81">
        <v>1</v>
      </c>
      <c r="F21" s="45" t="str">
        <f>IFERROR(VLOOKUP(B21,'1 - Open'!C:C,1,0),"-")</f>
        <v>PIPPI</v>
      </c>
      <c r="G21" s="45" t="str">
        <f>IFERROR(VLOOKUP(B21,'Celkové pořadí'!D:D,1,0),"-")</f>
        <v>PIPPI</v>
      </c>
      <c r="H21" s="102">
        <f>COUNTIF('1 - Open'!C:C,B21)</f>
        <v>1</v>
      </c>
      <c r="I21" s="102">
        <f>COUNTIF('Celkové pořadí'!D:D,'Startovní listina'!B19)</f>
        <v>0</v>
      </c>
      <c r="K21" s="43" t="str">
        <f t="shared" si="2"/>
        <v>PIPPI</v>
      </c>
    </row>
    <row r="22" spans="2:11" x14ac:dyDescent="0.25">
      <c r="B22" s="45" t="s">
        <v>69</v>
      </c>
      <c r="C22" s="45" t="s">
        <v>6</v>
      </c>
      <c r="D22" s="81">
        <v>1</v>
      </c>
      <c r="F22" s="45" t="str">
        <f>IFERROR(VLOOKUP(B22,'1 - Open'!C:C,1,0),"-")</f>
        <v>-</v>
      </c>
      <c r="G22" s="45" t="str">
        <f>IFERROR(VLOOKUP(B22,'Celkové pořadí'!D:D,1,0),"-")</f>
        <v>-</v>
      </c>
      <c r="H22" s="102">
        <f>COUNTIF('1 - Open'!C:C,B22)</f>
        <v>0</v>
      </c>
      <c r="I22" s="102">
        <f>COUNTIF('Celkové pořadí'!D:D,'Startovní listina'!B20)</f>
        <v>1</v>
      </c>
      <c r="K22" s="43" t="str">
        <f t="shared" si="2"/>
        <v>RÓZA</v>
      </c>
    </row>
    <row r="23" spans="2:11" x14ac:dyDescent="0.25">
      <c r="B23" s="45" t="s">
        <v>190</v>
      </c>
      <c r="C23" s="45" t="s">
        <v>6</v>
      </c>
      <c r="D23" s="81">
        <v>1</v>
      </c>
      <c r="F23" s="45" t="str">
        <f>IFERROR(VLOOKUP(B23,'1 - Open'!C:C,1,0),"-")</f>
        <v>-</v>
      </c>
      <c r="G23" s="45" t="str">
        <f>IFERROR(VLOOKUP(B23,'Celkové pořadí'!D:D,1,0),"-")</f>
        <v>-</v>
      </c>
      <c r="H23" s="102">
        <f>COUNTIF('1 - Open'!C:C,B23)</f>
        <v>0</v>
      </c>
      <c r="I23" s="102">
        <f>COUNTIF('Celkové pořadí'!D:D,'Startovní listina'!B21)</f>
        <v>1</v>
      </c>
      <c r="K23" s="43" t="str">
        <f t="shared" si="2"/>
        <v>SALMA</v>
      </c>
    </row>
    <row r="24" spans="2:11" x14ac:dyDescent="0.25">
      <c r="B24" s="45" t="s">
        <v>95</v>
      </c>
      <c r="C24" s="45" t="s">
        <v>6</v>
      </c>
      <c r="D24" s="81">
        <v>1</v>
      </c>
      <c r="F24" s="45" t="str">
        <f>IFERROR(VLOOKUP(B24,'1 - Open'!C:C,1,0),"-")</f>
        <v>-</v>
      </c>
      <c r="G24" s="45" t="str">
        <f>IFERROR(VLOOKUP(B24,'Celkové pořadí'!D:D,1,0),"-")</f>
        <v>-</v>
      </c>
      <c r="H24" s="102">
        <f>COUNTIF('1 - Open'!C:C,B24)</f>
        <v>0</v>
      </c>
      <c r="I24" s="102">
        <f>COUNTIF('Celkové pořadí'!D:D,'Startovní listina'!B22)</f>
        <v>0</v>
      </c>
      <c r="K24" s="43" t="str">
        <f t="shared" si="2"/>
        <v>SMOKE ON THE WATER</v>
      </c>
    </row>
    <row r="25" spans="2:11" x14ac:dyDescent="0.25">
      <c r="B25" s="45" t="s">
        <v>54</v>
      </c>
      <c r="C25" s="45" t="s">
        <v>6</v>
      </c>
      <c r="D25" s="81">
        <v>1</v>
      </c>
      <c r="F25" s="45" t="str">
        <f>IFERROR(VLOOKUP(B25,'1 - Open'!C:C,1,0),"-")</f>
        <v>-</v>
      </c>
      <c r="G25" s="45" t="str">
        <f>IFERROR(VLOOKUP(B25,'Celkové pořadí'!D:D,1,0),"-")</f>
        <v>-</v>
      </c>
      <c r="H25" s="102">
        <f>COUNTIF('1 - Open'!C:C,B25)</f>
        <v>0</v>
      </c>
      <c r="I25" s="102">
        <f>COUNTIF('Celkové pořadí'!D:D,'Startovní listina'!B23)</f>
        <v>0</v>
      </c>
      <c r="K25" s="43" t="str">
        <f t="shared" si="2"/>
        <v>SOLING</v>
      </c>
    </row>
    <row r="26" spans="2:11" x14ac:dyDescent="0.25">
      <c r="B26" s="45" t="s">
        <v>103</v>
      </c>
      <c r="C26" s="45" t="s">
        <v>6</v>
      </c>
      <c r="D26" s="81">
        <v>1</v>
      </c>
      <c r="F26" s="45" t="str">
        <f>IFERROR(VLOOKUP(B26,'1 - Open'!C:C,1,0),"-")</f>
        <v>-</v>
      </c>
      <c r="G26" s="45" t="str">
        <f>IFERROR(VLOOKUP(B26,'Celkové pořadí'!D:D,1,0),"-")</f>
        <v>-</v>
      </c>
      <c r="H26" s="102">
        <f>COUNTIF('1 - Open'!C:C,B26)</f>
        <v>0</v>
      </c>
      <c r="I26" s="102">
        <f>COUNTIF('Celkové pořadí'!D:D,'Startovní listina'!B24)</f>
        <v>0</v>
      </c>
      <c r="K26" s="43" t="str">
        <f t="shared" si="2"/>
        <v>TEMPEST</v>
      </c>
    </row>
    <row r="27" spans="2:11" x14ac:dyDescent="0.25">
      <c r="B27" s="45" t="s">
        <v>193</v>
      </c>
      <c r="C27" s="45" t="s">
        <v>6</v>
      </c>
      <c r="D27" s="81">
        <v>1</v>
      </c>
      <c r="F27" s="45" t="str">
        <f>IFERROR(VLOOKUP(B27,'1 - Open'!C:C,1,0),"-")</f>
        <v>XANTIPA</v>
      </c>
      <c r="G27" s="45" t="str">
        <f>IFERROR(VLOOKUP(B27,'Celkové pořadí'!D:D,1,0),"-")</f>
        <v>XANTIPA</v>
      </c>
      <c r="H27" s="102">
        <f>COUNTIF('1 - Open'!C:C,B27)</f>
        <v>1</v>
      </c>
      <c r="I27" s="102">
        <f>COUNTIF('Celkové pořadí'!D:D,'Startovní listina'!B25)</f>
        <v>0</v>
      </c>
      <c r="K27" s="43" t="str">
        <f t="shared" si="2"/>
        <v>XANTIPA</v>
      </c>
    </row>
    <row r="28" spans="2:11" x14ac:dyDescent="0.25">
      <c r="B28" s="45"/>
      <c r="C28" s="45" t="s">
        <v>6</v>
      </c>
      <c r="D28" s="81">
        <v>1</v>
      </c>
      <c r="F28" s="45" t="str">
        <f>IFERROR(VLOOKUP(B28,'1 - Open'!C:C,1,0),"-")</f>
        <v>-</v>
      </c>
      <c r="G28" s="45" t="str">
        <f>IFERROR(VLOOKUP(B28,'Celkové pořadí'!D:D,1,0),"-")</f>
        <v>-</v>
      </c>
      <c r="H28" s="102">
        <f>COUNTIF('1 - Open'!C:C,B28)</f>
        <v>0</v>
      </c>
      <c r="I28" s="102">
        <f>COUNTIF('Celkové pořadí'!D:D,'Startovní listina'!B28)</f>
        <v>0</v>
      </c>
      <c r="K28" s="43" t="str">
        <f t="shared" si="2"/>
        <v/>
      </c>
    </row>
    <row r="29" spans="2:11" x14ac:dyDescent="0.25">
      <c r="B29" s="45"/>
      <c r="C29" s="45" t="s">
        <v>6</v>
      </c>
      <c r="D29" s="81">
        <v>1</v>
      </c>
      <c r="F29" s="45" t="str">
        <f>IFERROR(VLOOKUP(B29,'1 - Open'!C:C,1,0),"-")</f>
        <v>-</v>
      </c>
      <c r="G29" s="45" t="str">
        <f>IFERROR(VLOOKUP(B29,'Celkové pořadí'!D:D,1,0),"-")</f>
        <v>-</v>
      </c>
      <c r="H29" s="102">
        <f>COUNTIF('1 - Open'!C:C,B29)</f>
        <v>0</v>
      </c>
      <c r="I29" s="102">
        <f>COUNTIF('Celkové pořadí'!D:D,'Startovní listina'!B29)</f>
        <v>0</v>
      </c>
      <c r="K29" s="43" t="str">
        <f t="shared" si="2"/>
        <v/>
      </c>
    </row>
    <row r="30" spans="2:11" x14ac:dyDescent="0.25">
      <c r="B30" s="44"/>
      <c r="C30" s="44"/>
      <c r="D30" s="82"/>
      <c r="F30" s="44"/>
      <c r="G30" s="44"/>
      <c r="H30" s="44"/>
      <c r="I30" s="44"/>
      <c r="K30" s="43" t="str">
        <f t="shared" si="1"/>
        <v/>
      </c>
    </row>
    <row r="31" spans="2:11" x14ac:dyDescent="0.25">
      <c r="B31" s="45" t="s">
        <v>57</v>
      </c>
      <c r="C31" s="45" t="s">
        <v>7</v>
      </c>
      <c r="D31" s="81">
        <v>2</v>
      </c>
      <c r="F31" s="45" t="str">
        <f>IFERROR(VLOOKUP(B31,'2 - Racer'!C:C,1,0),"-")</f>
        <v>ANDREIKA</v>
      </c>
      <c r="G31" s="45" t="str">
        <f>IFERROR(VLOOKUP(B31,'Celkové pořadí'!D:D,1,0),"-")</f>
        <v>ANDREIKA</v>
      </c>
      <c r="H31" s="102">
        <f>COUNTIF('2 - Racer'!C:C,B31)</f>
        <v>1</v>
      </c>
      <c r="I31" s="102">
        <f>COUNTIF('Celkové pořadí'!D:D,'Startovní listina'!B31)</f>
        <v>1</v>
      </c>
      <c r="K31" s="43" t="str">
        <f t="shared" ref="K31:K47" si="3">UPPER(B31)</f>
        <v>ANDREIKA</v>
      </c>
    </row>
    <row r="32" spans="2:11" x14ac:dyDescent="0.25">
      <c r="B32" s="45" t="s">
        <v>104</v>
      </c>
      <c r="C32" s="45" t="s">
        <v>7</v>
      </c>
      <c r="D32" s="81">
        <v>2</v>
      </c>
      <c r="F32" s="45" t="str">
        <f>IFERROR(VLOOKUP(B32,'2 - Racer'!C:C,1,0),"-")</f>
        <v>-</v>
      </c>
      <c r="G32" s="45" t="str">
        <f>IFERROR(VLOOKUP(B32,'Celkové pořadí'!D:D,1,0),"-")</f>
        <v>-</v>
      </c>
      <c r="H32" s="102">
        <f>COUNTIF('2 - Racer'!C:C,B32)</f>
        <v>0</v>
      </c>
      <c r="I32" s="102">
        <f>COUNTIF('Celkové pořadí'!D:D,'Startovní listina'!B32)</f>
        <v>0</v>
      </c>
      <c r="K32" s="43" t="str">
        <f t="shared" si="3"/>
        <v>AUDI</v>
      </c>
    </row>
    <row r="33" spans="2:11" x14ac:dyDescent="0.25">
      <c r="B33" s="45" t="s">
        <v>42</v>
      </c>
      <c r="C33" s="45" t="s">
        <v>7</v>
      </c>
      <c r="D33" s="81">
        <v>2</v>
      </c>
      <c r="F33" s="45" t="str">
        <f>IFERROR(VLOOKUP(B33,'2 - Racer'!C:C,1,0),"-")</f>
        <v>BLUE PETER</v>
      </c>
      <c r="G33" s="45" t="str">
        <f>IFERROR(VLOOKUP(B33,'Celkové pořadí'!D:D,1,0),"-")</f>
        <v>BLUE PETER</v>
      </c>
      <c r="H33" s="102">
        <f>COUNTIF('2 - Racer'!C:C,B33)</f>
        <v>1</v>
      </c>
      <c r="I33" s="102">
        <f>COUNTIF('Celkové pořadí'!D:D,'Startovní listina'!B33)</f>
        <v>1</v>
      </c>
      <c r="K33" s="43" t="str">
        <f t="shared" si="3"/>
        <v>BLUE PETER</v>
      </c>
    </row>
    <row r="34" spans="2:11" x14ac:dyDescent="0.25">
      <c r="B34" s="45" t="s">
        <v>26</v>
      </c>
      <c r="C34" s="45" t="s">
        <v>7</v>
      </c>
      <c r="D34" s="81">
        <v>2</v>
      </c>
      <c r="F34" s="45" t="str">
        <f>IFERROR(VLOOKUP(B34,'2 - Racer'!C:C,1,0),"-")</f>
        <v>BLUE RENT</v>
      </c>
      <c r="G34" s="45" t="str">
        <f>IFERROR(VLOOKUP(B34,'Celkové pořadí'!D:D,1,0),"-")</f>
        <v>BLUE RENT</v>
      </c>
      <c r="H34" s="102">
        <f>COUNTIF('2 - Racer'!C:C,B34)</f>
        <v>1</v>
      </c>
      <c r="I34" s="102">
        <f>COUNTIF('Celkové pořadí'!D:D,'Startovní listina'!B34)</f>
        <v>1</v>
      </c>
      <c r="K34" s="43" t="str">
        <f t="shared" si="3"/>
        <v>BLUE RENT</v>
      </c>
    </row>
    <row r="35" spans="2:11" x14ac:dyDescent="0.25">
      <c r="B35" s="45" t="s">
        <v>40</v>
      </c>
      <c r="C35" s="45" t="s">
        <v>7</v>
      </c>
      <c r="D35" s="81">
        <v>2</v>
      </c>
      <c r="F35" s="45" t="str">
        <f>IFERROR(VLOOKUP(B35,'2 - Racer'!C:C,1,0),"-")</f>
        <v>-</v>
      </c>
      <c r="G35" s="45" t="str">
        <f>IFERROR(VLOOKUP(B35,'Celkové pořadí'!D:D,1,0),"-")</f>
        <v>-</v>
      </c>
      <c r="H35" s="102">
        <f>COUNTIF('2 - Racer'!C:C,B35)</f>
        <v>0</v>
      </c>
      <c r="I35" s="102">
        <f>COUNTIF('Celkové pořadí'!D:D,'Startovní listina'!B35)</f>
        <v>0</v>
      </c>
      <c r="K35" s="43" t="str">
        <f t="shared" si="3"/>
        <v>CELSIO</v>
      </c>
    </row>
    <row r="36" spans="2:11" x14ac:dyDescent="0.25">
      <c r="B36" s="45" t="s">
        <v>32</v>
      </c>
      <c r="C36" s="45" t="s">
        <v>7</v>
      </c>
      <c r="D36" s="81">
        <v>2</v>
      </c>
      <c r="F36" s="45" t="str">
        <f>IFERROR(VLOOKUP(B36,'2 - Racer'!C:C,1,0),"-")</f>
        <v>JUPÍ IV</v>
      </c>
      <c r="G36" s="45" t="str">
        <f>IFERROR(VLOOKUP(B36,'Celkové pořadí'!D:D,1,0),"-")</f>
        <v>JUPÍ IV</v>
      </c>
      <c r="H36" s="102">
        <f>COUNTIF('2 - Racer'!C:C,B36)</f>
        <v>1</v>
      </c>
      <c r="I36" s="102">
        <f>COUNTIF('Celkové pořadí'!D:D,'Startovní listina'!B36)</f>
        <v>1</v>
      </c>
      <c r="K36" s="43" t="str">
        <f t="shared" si="3"/>
        <v>JUPÍ IV</v>
      </c>
    </row>
    <row r="37" spans="2:11" x14ac:dyDescent="0.25">
      <c r="B37" s="45" t="s">
        <v>98</v>
      </c>
      <c r="C37" s="45" t="s">
        <v>7</v>
      </c>
      <c r="D37" s="81">
        <v>2</v>
      </c>
      <c r="F37" s="45" t="str">
        <f>IFERROR(VLOOKUP(B37,'2 - Racer'!C:C,1,0),"-")</f>
        <v>-</v>
      </c>
      <c r="G37" s="45" t="str">
        <f>IFERROR(VLOOKUP(B37,'Celkové pořadí'!D:D,1,0),"-")</f>
        <v>-</v>
      </c>
      <c r="H37" s="102">
        <f>COUNTIF('2 - Racer'!C:C,B37)</f>
        <v>0</v>
      </c>
      <c r="I37" s="102">
        <f>COUNTIF('Celkové pořadí'!D:D,'Startovní listina'!B37)</f>
        <v>0</v>
      </c>
      <c r="K37" s="43" t="str">
        <f t="shared" si="3"/>
        <v>MANTA</v>
      </c>
    </row>
    <row r="38" spans="2:11" x14ac:dyDescent="0.25">
      <c r="B38" s="45" t="s">
        <v>68</v>
      </c>
      <c r="C38" s="45" t="s">
        <v>7</v>
      </c>
      <c r="D38" s="81">
        <v>2</v>
      </c>
      <c r="F38" s="45" t="str">
        <f>IFERROR(VLOOKUP(B38,'2 - Racer'!C:C,1,0),"-")</f>
        <v>MARIKA</v>
      </c>
      <c r="G38" s="45" t="str">
        <f>IFERROR(VLOOKUP(B38,'Celkové pořadí'!D:D,1,0),"-")</f>
        <v>MARIKA</v>
      </c>
      <c r="H38" s="102">
        <f>COUNTIF('2 - Racer'!C:C,B38)</f>
        <v>1</v>
      </c>
      <c r="I38" s="102">
        <f>COUNTIF('Celkové pořadí'!D:D,'Startovní listina'!B38)</f>
        <v>1</v>
      </c>
      <c r="K38" s="43" t="str">
        <f t="shared" si="3"/>
        <v>MARIKA</v>
      </c>
    </row>
    <row r="39" spans="2:11" x14ac:dyDescent="0.25">
      <c r="B39" s="45" t="s">
        <v>41</v>
      </c>
      <c r="C39" s="45" t="s">
        <v>7</v>
      </c>
      <c r="D39" s="81">
        <v>2</v>
      </c>
      <c r="F39" s="45" t="str">
        <f>IFERROR(VLOOKUP(B39,'2 - Racer'!C:C,1,0),"-")</f>
        <v>MASSACRA II</v>
      </c>
      <c r="G39" s="45" t="str">
        <f>IFERROR(VLOOKUP(B39,'Celkové pořadí'!D:D,1,0),"-")</f>
        <v>MASSACRA II</v>
      </c>
      <c r="H39" s="102">
        <f>COUNTIF('2 - Racer'!C:C,B39)</f>
        <v>1</v>
      </c>
      <c r="I39" s="102">
        <f>COUNTIF('Celkové pořadí'!D:D,'Startovní listina'!B39)</f>
        <v>1</v>
      </c>
      <c r="K39" s="43" t="str">
        <f t="shared" si="3"/>
        <v>MASSACRA II</v>
      </c>
    </row>
    <row r="40" spans="2:11" x14ac:dyDescent="0.25">
      <c r="B40" s="64" t="s">
        <v>55</v>
      </c>
      <c r="C40" s="45" t="s">
        <v>7</v>
      </c>
      <c r="D40" s="81">
        <v>2</v>
      </c>
      <c r="F40" s="45" t="str">
        <f>IFERROR(VLOOKUP(B40,'2 - Racer'!C:C,1,0),"-")</f>
        <v>-</v>
      </c>
      <c r="G40" s="45" t="str">
        <f>IFERROR(VLOOKUP(B40,'Celkové pořadí'!D:D,1,0),"-")</f>
        <v>-</v>
      </c>
      <c r="H40" s="102">
        <f>COUNTIF('2 - Racer'!C:C,B40)</f>
        <v>0</v>
      </c>
      <c r="I40" s="102">
        <f>COUNTIF('Celkové pořadí'!D:D,'Startovní listina'!B40)</f>
        <v>0</v>
      </c>
      <c r="K40" s="43" t="str">
        <f t="shared" si="3"/>
        <v>NOEMY</v>
      </c>
    </row>
    <row r="41" spans="2:11" x14ac:dyDescent="0.25">
      <c r="B41" s="45" t="s">
        <v>25</v>
      </c>
      <c r="C41" s="45" t="s">
        <v>7</v>
      </c>
      <c r="D41" s="81">
        <v>2</v>
      </c>
      <c r="F41" s="45" t="str">
        <f>IFERROR(VLOOKUP(B41,'2 - Racer'!C:C,1,0),"-")</f>
        <v>PERFORMANCE</v>
      </c>
      <c r="G41" s="45" t="str">
        <f>IFERROR(VLOOKUP(B41,'Celkové pořadí'!D:D,1,0),"-")</f>
        <v>PERFORMANCE</v>
      </c>
      <c r="H41" s="102">
        <f>COUNTIF('2 - Racer'!C:C,B41)</f>
        <v>1</v>
      </c>
      <c r="I41" s="102">
        <f>COUNTIF('Celkové pořadí'!D:D,'Startovní listina'!B41)</f>
        <v>1</v>
      </c>
      <c r="K41" s="43" t="str">
        <f t="shared" si="3"/>
        <v>PERFORMANCE</v>
      </c>
    </row>
    <row r="42" spans="2:11" x14ac:dyDescent="0.25">
      <c r="B42" s="45" t="s">
        <v>97</v>
      </c>
      <c r="C42" s="45" t="s">
        <v>7</v>
      </c>
      <c r="D42" s="81">
        <v>2</v>
      </c>
      <c r="F42" s="45" t="str">
        <f>IFERROR(VLOOKUP(B42,'2 - Racer'!C:C,1,0),"-")</f>
        <v>-</v>
      </c>
      <c r="G42" s="45" t="str">
        <f>IFERROR(VLOOKUP(B42,'Celkové pořadí'!D:D,1,0),"-")</f>
        <v>-</v>
      </c>
      <c r="H42" s="102">
        <f>COUNTIF('2 - Racer'!C:C,B42)</f>
        <v>0</v>
      </c>
      <c r="I42" s="102">
        <f>COUNTIF('Celkové pořadí'!D:D,'Startovní listina'!B42)</f>
        <v>0</v>
      </c>
      <c r="K42" s="43" t="str">
        <f t="shared" si="3"/>
        <v>PÍĎALKA</v>
      </c>
    </row>
    <row r="43" spans="2:11" x14ac:dyDescent="0.25">
      <c r="B43" s="45" t="s">
        <v>164</v>
      </c>
      <c r="C43" s="45" t="s">
        <v>7</v>
      </c>
      <c r="D43" s="81">
        <v>2</v>
      </c>
      <c r="F43" s="45" t="str">
        <f>IFERROR(VLOOKUP(B43,'2 - Racer'!C:C,1,0),"-")</f>
        <v>-</v>
      </c>
      <c r="G43" s="45" t="str">
        <f>IFERROR(VLOOKUP(B43,'Celkové pořadí'!D:D,1,0),"-")</f>
        <v>-</v>
      </c>
      <c r="H43" s="102">
        <f>COUNTIF('2 - Racer'!C:C,B43)</f>
        <v>0</v>
      </c>
      <c r="I43" s="102">
        <f>COUNTIF('Celkové pořadí'!D:D,'Startovní listina'!B43)</f>
        <v>0</v>
      </c>
      <c r="K43" s="43" t="str">
        <f t="shared" si="3"/>
        <v>RODOP</v>
      </c>
    </row>
    <row r="44" spans="2:11" x14ac:dyDescent="0.25">
      <c r="B44" s="64" t="s">
        <v>43</v>
      </c>
      <c r="C44" s="45" t="s">
        <v>7</v>
      </c>
      <c r="D44" s="81">
        <v>2</v>
      </c>
      <c r="F44" s="45" t="str">
        <f>IFERROR(VLOOKUP(B44,'2 - Racer'!C:C,1,0),"-")</f>
        <v>RUDOLF</v>
      </c>
      <c r="G44" s="45" t="str">
        <f>IFERROR(VLOOKUP(B44,'Celkové pořadí'!D:D,1,0),"-")</f>
        <v>RUDOLF</v>
      </c>
      <c r="H44" s="102">
        <f>COUNTIF('2 - Racer'!C:C,B44)</f>
        <v>1</v>
      </c>
      <c r="I44" s="102">
        <f>COUNTIF('Celkové pořadí'!D:D,'Startovní listina'!B44)</f>
        <v>1</v>
      </c>
      <c r="K44" s="43" t="str">
        <f t="shared" si="3"/>
        <v>RUDOLF</v>
      </c>
    </row>
    <row r="45" spans="2:11" x14ac:dyDescent="0.25">
      <c r="B45" s="45" t="s">
        <v>56</v>
      </c>
      <c r="C45" s="45" t="s">
        <v>7</v>
      </c>
      <c r="D45" s="81">
        <v>2</v>
      </c>
      <c r="F45" s="45" t="str">
        <f>IFERROR(VLOOKUP(B45,'2 - Racer'!C:C,1,0),"-")</f>
        <v>SATURN</v>
      </c>
      <c r="G45" s="45" t="str">
        <f>IFERROR(VLOOKUP(B45,'Celkové pořadí'!D:D,1,0),"-")</f>
        <v>SATURN</v>
      </c>
      <c r="H45" s="102">
        <f>COUNTIF('2 - Racer'!C:C,B45)</f>
        <v>1</v>
      </c>
      <c r="I45" s="102">
        <f>COUNTIF('Celkové pořadí'!D:D,'Startovní listina'!B45)</f>
        <v>1</v>
      </c>
      <c r="K45" s="43" t="str">
        <f t="shared" si="3"/>
        <v>SATURN</v>
      </c>
    </row>
    <row r="46" spans="2:11" x14ac:dyDescent="0.25">
      <c r="B46" s="45"/>
      <c r="C46" s="45" t="s">
        <v>7</v>
      </c>
      <c r="D46" s="81">
        <v>2</v>
      </c>
      <c r="F46" s="45" t="str">
        <f>IFERROR(VLOOKUP(B46,'2 - Racer'!C:C,1,0),"-")</f>
        <v>-</v>
      </c>
      <c r="G46" s="45" t="str">
        <f>IFERROR(VLOOKUP(B46,'Celkové pořadí'!D:D,1,0),"-")</f>
        <v>-</v>
      </c>
      <c r="H46" s="102">
        <f>COUNTIF('2 - Racer'!C:C,B46)</f>
        <v>0</v>
      </c>
      <c r="I46" s="102">
        <f>COUNTIF('Celkové pořadí'!D:D,'Startovní listina'!B46)</f>
        <v>0</v>
      </c>
      <c r="K46" s="43" t="str">
        <f t="shared" si="3"/>
        <v/>
      </c>
    </row>
    <row r="47" spans="2:11" x14ac:dyDescent="0.25">
      <c r="B47" s="64"/>
      <c r="C47" s="45" t="s">
        <v>7</v>
      </c>
      <c r="D47" s="81">
        <v>2</v>
      </c>
      <c r="F47" s="45" t="str">
        <f>IFERROR(VLOOKUP(B47,'2 - Racer'!C:C,1,0),"-")</f>
        <v>-</v>
      </c>
      <c r="G47" s="45" t="str">
        <f>IFERROR(VLOOKUP(B47,'Celkové pořadí'!D:D,1,0),"-")</f>
        <v>-</v>
      </c>
      <c r="H47" s="102">
        <f>COUNTIF('2 - Racer'!C:C,B47)</f>
        <v>0</v>
      </c>
      <c r="I47" s="102">
        <f>COUNTIF('Celkové pořadí'!D:D,'Startovní listina'!B47)</f>
        <v>0</v>
      </c>
      <c r="K47" s="43" t="str">
        <f t="shared" si="3"/>
        <v/>
      </c>
    </row>
    <row r="48" spans="2:11" x14ac:dyDescent="0.25">
      <c r="B48" s="44"/>
      <c r="C48" s="44"/>
      <c r="D48" s="82"/>
      <c r="F48" s="44"/>
      <c r="G48" s="44"/>
      <c r="H48" s="44"/>
      <c r="I48" s="44"/>
      <c r="K48" s="43" t="str">
        <f t="shared" si="1"/>
        <v/>
      </c>
    </row>
    <row r="49" spans="2:11" x14ac:dyDescent="0.25">
      <c r="B49" s="45" t="s">
        <v>171</v>
      </c>
      <c r="C49" s="45" t="s">
        <v>8</v>
      </c>
      <c r="D49" s="81">
        <v>3</v>
      </c>
      <c r="F49" s="45" t="str">
        <f>IFERROR(VLOOKUP(B49,'3 - Racer Cruiser'!C:C,1,0),"-")</f>
        <v>-</v>
      </c>
      <c r="G49" s="45" t="str">
        <f>IFERROR(VLOOKUP(B49,'Celkové pořadí'!D:D,1,0),"-")</f>
        <v>-</v>
      </c>
      <c r="H49" s="102">
        <f>COUNTIF('3 - Racer Cruiser'!C:C,B49)</f>
        <v>0</v>
      </c>
      <c r="I49" s="102">
        <f>COUNTIF('Celkové pořadí'!D:D,'Startovní listina'!B49)</f>
        <v>0</v>
      </c>
      <c r="J49" s="104"/>
      <c r="K49" s="43" t="str">
        <f t="shared" ref="K49:K66" si="4">UPPER(B49)</f>
        <v>ALYA</v>
      </c>
    </row>
    <row r="50" spans="2:11" x14ac:dyDescent="0.25">
      <c r="B50" s="45" t="s">
        <v>58</v>
      </c>
      <c r="C50" s="45" t="s">
        <v>8</v>
      </c>
      <c r="D50" s="81">
        <v>3</v>
      </c>
      <c r="F50" s="45" t="str">
        <f>IFERROR(VLOOKUP(B50,'3 - Racer Cruiser'!C:C,1,0),"-")</f>
        <v>BARAKA</v>
      </c>
      <c r="G50" s="45" t="str">
        <f>IFERROR(VLOOKUP(B50,'Celkové pořadí'!D:D,1,0),"-")</f>
        <v>BARAKA</v>
      </c>
      <c r="H50" s="102">
        <f>COUNTIF('3 - Racer Cruiser'!C:C,B50)</f>
        <v>1</v>
      </c>
      <c r="I50" s="102">
        <f>COUNTIF('Celkové pořadí'!D:D,'Startovní listina'!B50)</f>
        <v>1</v>
      </c>
      <c r="K50" s="43" t="str">
        <f t="shared" si="4"/>
        <v>BARAKA</v>
      </c>
    </row>
    <row r="51" spans="2:11" x14ac:dyDescent="0.25">
      <c r="B51" s="45" t="s">
        <v>39</v>
      </c>
      <c r="C51" s="45" t="s">
        <v>8</v>
      </c>
      <c r="D51" s="81">
        <v>3</v>
      </c>
      <c r="F51" s="45" t="str">
        <f>IFERROR(VLOOKUP(B51,'3 - Racer Cruiser'!C:C,1,0),"-")</f>
        <v>CÁCORKA</v>
      </c>
      <c r="G51" s="45" t="str">
        <f>IFERROR(VLOOKUP(B51,'Celkové pořadí'!D:D,1,0),"-")</f>
        <v>CÁCORKA</v>
      </c>
      <c r="H51" s="102">
        <f>COUNTIF('3 - Racer Cruiser'!C:C,B51)</f>
        <v>1</v>
      </c>
      <c r="I51" s="102">
        <f>COUNTIF('Celkové pořadí'!D:D,'Startovní listina'!B51)</f>
        <v>1</v>
      </c>
      <c r="K51" s="43" t="str">
        <f t="shared" si="4"/>
        <v>CÁCORKA</v>
      </c>
    </row>
    <row r="52" spans="2:11" x14ac:dyDescent="0.25">
      <c r="B52" s="45" t="s">
        <v>214</v>
      </c>
      <c r="C52" s="45" t="s">
        <v>8</v>
      </c>
      <c r="D52" s="81">
        <v>3</v>
      </c>
      <c r="F52" s="45" t="str">
        <f>IFERROR(VLOOKUP(B52,'3 - Racer Cruiser'!C:C,1,0),"-")</f>
        <v>CLASSIK</v>
      </c>
      <c r="G52" s="45" t="str">
        <f>IFERROR(VLOOKUP(B52,'Celkové pořadí'!D:D,1,0),"-")</f>
        <v>CLASSIK</v>
      </c>
      <c r="H52" s="102">
        <f>COUNTIF('3 - Racer Cruiser'!C:C,B52)</f>
        <v>1</v>
      </c>
      <c r="I52" s="102">
        <f>COUNTIF('Celkové pořadí'!D:D,'Startovní listina'!B63)</f>
        <v>0</v>
      </c>
      <c r="K52" s="43" t="str">
        <f t="shared" si="4"/>
        <v>CLASSIK</v>
      </c>
    </row>
    <row r="53" spans="2:11" x14ac:dyDescent="0.25">
      <c r="B53" s="45" t="s">
        <v>101</v>
      </c>
      <c r="C53" s="45" t="s">
        <v>8</v>
      </c>
      <c r="D53" s="81">
        <v>3</v>
      </c>
      <c r="F53" s="45" t="str">
        <f>IFERROR(VLOOKUP(B53,'3 - Racer Cruiser'!C:C,1,0),"-")</f>
        <v>-</v>
      </c>
      <c r="G53" s="45" t="str">
        <f>IFERROR(VLOOKUP(B53,'Celkové pořadí'!D:D,1,0),"-")</f>
        <v>-</v>
      </c>
      <c r="H53" s="102">
        <f>COUNTIF('3 - Racer Cruiser'!C:C,B53)</f>
        <v>0</v>
      </c>
      <c r="I53" s="102">
        <f>COUNTIF('Celkové pořadí'!D:D,'Startovní listina'!B52)</f>
        <v>1</v>
      </c>
      <c r="K53" s="43" t="str">
        <f t="shared" si="4"/>
        <v>DAHLIA</v>
      </c>
    </row>
    <row r="54" spans="2:11" x14ac:dyDescent="0.25">
      <c r="B54" s="45" t="s">
        <v>105</v>
      </c>
      <c r="C54" s="45" t="s">
        <v>8</v>
      </c>
      <c r="D54" s="81">
        <v>3</v>
      </c>
      <c r="F54" s="45" t="str">
        <f>IFERROR(VLOOKUP(B54,'3 - Racer Cruiser'!C:C,1,0),"-")</f>
        <v>-</v>
      </c>
      <c r="G54" s="45" t="str">
        <f>IFERROR(VLOOKUP(B54,'Celkové pořadí'!D:D,1,0),"-")</f>
        <v>-</v>
      </c>
      <c r="H54" s="102">
        <f>COUNTIF('3 - Racer Cruiser'!C:C,B54)</f>
        <v>0</v>
      </c>
      <c r="I54" s="102">
        <f>COUNTIF('Celkové pořadí'!D:D,'Startovní listina'!B53)</f>
        <v>0</v>
      </c>
      <c r="K54" s="43" t="str">
        <f t="shared" si="4"/>
        <v>DUHA</v>
      </c>
    </row>
    <row r="55" spans="2:11" x14ac:dyDescent="0.25">
      <c r="B55" s="45" t="s">
        <v>165</v>
      </c>
      <c r="C55" s="45" t="s">
        <v>8</v>
      </c>
      <c r="D55" s="81">
        <v>3</v>
      </c>
      <c r="F55" s="45" t="str">
        <f>IFERROR(VLOOKUP(B55,'3 - Racer Cruiser'!C:C,1,0),"-")</f>
        <v>JARKA</v>
      </c>
      <c r="G55" s="45" t="str">
        <f>IFERROR(VLOOKUP(B55,'Celkové pořadí'!D:D,1,0),"-")</f>
        <v>JARKA</v>
      </c>
      <c r="H55" s="102">
        <f>COUNTIF('3 - Racer Cruiser'!C:C,B55)</f>
        <v>1</v>
      </c>
      <c r="I55" s="102">
        <f>COUNTIF('Celkové pořadí'!D:D,'Startovní listina'!B54)</f>
        <v>0</v>
      </c>
      <c r="K55" s="43" t="str">
        <f t="shared" si="4"/>
        <v>JARKA</v>
      </c>
    </row>
    <row r="56" spans="2:11" x14ac:dyDescent="0.25">
      <c r="B56" s="45" t="s">
        <v>109</v>
      </c>
      <c r="C56" s="45" t="s">
        <v>8</v>
      </c>
      <c r="D56" s="81">
        <v>3</v>
      </c>
      <c r="F56" s="45" t="str">
        <f>IFERROR(VLOOKUP(B56,'3 - Racer Cruiser'!C:C,1,0),"-")</f>
        <v>-</v>
      </c>
      <c r="G56" s="45" t="str">
        <f>IFERROR(VLOOKUP(B56,'Celkové pořadí'!D:D,1,0),"-")</f>
        <v>-</v>
      </c>
      <c r="H56" s="102">
        <f>COUNTIF('3 - Racer Cruiser'!C:C,B56)</f>
        <v>0</v>
      </c>
      <c r="I56" s="102">
        <f>COUNTIF('Celkové pořadí'!D:D,'Startovní listina'!B55)</f>
        <v>1</v>
      </c>
      <c r="K56" s="43" t="str">
        <f t="shared" si="4"/>
        <v>LADY JANE II</v>
      </c>
    </row>
    <row r="57" spans="2:11" x14ac:dyDescent="0.25">
      <c r="B57" s="45" t="s">
        <v>108</v>
      </c>
      <c r="C57" s="45" t="s">
        <v>8</v>
      </c>
      <c r="D57" s="81">
        <v>3</v>
      </c>
      <c r="F57" s="45" t="str">
        <f>IFERROR(VLOOKUP(B57,'3 - Racer Cruiser'!C:C,1,0),"-")</f>
        <v>-</v>
      </c>
      <c r="G57" s="45" t="str">
        <f>IFERROR(VLOOKUP(B57,'Celkové pořadí'!D:D,1,0),"-")</f>
        <v>-</v>
      </c>
      <c r="H57" s="102">
        <f>COUNTIF('3 - Racer Cruiser'!C:C,B57)</f>
        <v>0</v>
      </c>
      <c r="I57" s="102">
        <f>COUNTIF('Celkové pořadí'!D:D,'Startovní listina'!B56)</f>
        <v>0</v>
      </c>
      <c r="K57" s="43" t="str">
        <f t="shared" si="4"/>
        <v>LAMBRUSCO</v>
      </c>
    </row>
    <row r="58" spans="2:11" x14ac:dyDescent="0.25">
      <c r="B58" s="45" t="s">
        <v>160</v>
      </c>
      <c r="C58" s="45" t="s">
        <v>8</v>
      </c>
      <c r="D58" s="81">
        <v>3</v>
      </c>
      <c r="F58" s="45" t="str">
        <f>IFERROR(VLOOKUP(B58,'3 - Racer Cruiser'!C:C,1,0),"-")</f>
        <v>-</v>
      </c>
      <c r="G58" s="45" t="str">
        <f>IFERROR(VLOOKUP(B58,'Celkové pořadí'!D:D,1,0),"-")</f>
        <v>-</v>
      </c>
      <c r="H58" s="102">
        <f>COUNTIF('3 - Racer Cruiser'!C:C,B58)</f>
        <v>0</v>
      </c>
      <c r="I58" s="102">
        <f>COUNTIF('Celkové pořadí'!D:D,'Startovní listina'!B57)</f>
        <v>0</v>
      </c>
      <c r="K58" s="43" t="str">
        <f t="shared" si="4"/>
        <v>LUCIE</v>
      </c>
    </row>
    <row r="59" spans="2:11" x14ac:dyDescent="0.25">
      <c r="B59" s="45" t="s">
        <v>117</v>
      </c>
      <c r="C59" s="45" t="s">
        <v>8</v>
      </c>
      <c r="D59" s="81">
        <v>3</v>
      </c>
      <c r="F59" s="45" t="str">
        <f>IFERROR(VLOOKUP(B59,'3 - Racer Cruiser'!C:C,1,0),"-")</f>
        <v>MARITANA</v>
      </c>
      <c r="G59" s="45" t="str">
        <f>IFERROR(VLOOKUP(B59,'Celkové pořadí'!D:D,1,0),"-")</f>
        <v>MARITANA</v>
      </c>
      <c r="H59" s="102">
        <f>COUNTIF('3 - Racer Cruiser'!C:C,B59)</f>
        <v>1</v>
      </c>
      <c r="I59" s="102">
        <f>COUNTIF('Celkové pořadí'!D:D,'Startovní listina'!B58)</f>
        <v>0</v>
      </c>
      <c r="K59" s="43" t="str">
        <f t="shared" si="4"/>
        <v>MARITANA</v>
      </c>
    </row>
    <row r="60" spans="2:11" x14ac:dyDescent="0.25">
      <c r="B60" s="45" t="s">
        <v>107</v>
      </c>
      <c r="C60" s="45" t="s">
        <v>8</v>
      </c>
      <c r="D60" s="81">
        <v>3</v>
      </c>
      <c r="F60" s="45" t="str">
        <f>IFERROR(VLOOKUP(B60,'3 - Racer Cruiser'!C:C,1,0),"-")</f>
        <v>-</v>
      </c>
      <c r="G60" s="45" t="str">
        <f>IFERROR(VLOOKUP(B60,'Celkové pořadí'!D:D,1,0),"-")</f>
        <v>-</v>
      </c>
      <c r="H60" s="102">
        <f>COUNTIF('3 - Racer Cruiser'!C:C,B60)</f>
        <v>0</v>
      </c>
      <c r="I60" s="102">
        <f>COUNTIF('Celkové pořadí'!D:D,'Startovní listina'!B59)</f>
        <v>1</v>
      </c>
      <c r="K60" s="43" t="str">
        <f t="shared" si="4"/>
        <v>NAIRA</v>
      </c>
    </row>
    <row r="61" spans="2:11" x14ac:dyDescent="0.25">
      <c r="B61" s="45" t="s">
        <v>27</v>
      </c>
      <c r="C61" s="45" t="s">
        <v>8</v>
      </c>
      <c r="D61" s="81">
        <v>3</v>
      </c>
      <c r="F61" s="45" t="str">
        <f>IFERROR(VLOOKUP(B61,'3 - Racer Cruiser'!C:C,1,0),"-")</f>
        <v>SANTA</v>
      </c>
      <c r="G61" s="45" t="str">
        <f>IFERROR(VLOOKUP(B61,'Celkové pořadí'!D:D,1,0),"-")</f>
        <v>SANTA</v>
      </c>
      <c r="H61" s="102">
        <f>COUNTIF('3 - Racer Cruiser'!C:C,B61)</f>
        <v>1</v>
      </c>
      <c r="I61" s="102">
        <f>COUNTIF('Celkové pořadí'!D:D,'Startovní listina'!B60)</f>
        <v>0</v>
      </c>
      <c r="K61" s="43" t="str">
        <f t="shared" si="4"/>
        <v>SANTA</v>
      </c>
    </row>
    <row r="62" spans="2:11" x14ac:dyDescent="0.25">
      <c r="B62" s="45" t="s">
        <v>106</v>
      </c>
      <c r="C62" s="45" t="s">
        <v>8</v>
      </c>
      <c r="D62" s="81">
        <v>3</v>
      </c>
      <c r="F62" s="45" t="str">
        <f>IFERROR(VLOOKUP(B62,'3 - Racer Cruiser'!C:C,1,0),"-")</f>
        <v>SKYLLA</v>
      </c>
      <c r="G62" s="45" t="str">
        <f>IFERROR(VLOOKUP(B62,'Celkové pořadí'!D:D,1,0),"-")</f>
        <v>SKYLLA</v>
      </c>
      <c r="H62" s="102">
        <f>COUNTIF('3 - Racer Cruiser'!C:C,B62)</f>
        <v>1</v>
      </c>
      <c r="I62" s="102">
        <f>COUNTIF('Celkové pořadí'!D:D,'Startovní listina'!B61)</f>
        <v>1</v>
      </c>
      <c r="K62" s="43" t="str">
        <f t="shared" si="4"/>
        <v>SKYLLA</v>
      </c>
    </row>
    <row r="63" spans="2:11" x14ac:dyDescent="0.25">
      <c r="B63" s="45" t="s">
        <v>180</v>
      </c>
      <c r="C63" s="45" t="s">
        <v>8</v>
      </c>
      <c r="D63" s="81">
        <v>3</v>
      </c>
      <c r="F63" s="45" t="str">
        <f>IFERROR(VLOOKUP(B63,'3 - Racer Cruiser'!C:C,1,0),"-")</f>
        <v>-</v>
      </c>
      <c r="G63" s="45" t="str">
        <f>IFERROR(VLOOKUP(B63,'Celkové pořadí'!D:D,1,0),"-")</f>
        <v>-</v>
      </c>
      <c r="H63" s="102">
        <f>COUNTIF('3 - Racer Cruiser'!C:C,B63)</f>
        <v>0</v>
      </c>
      <c r="I63" s="102">
        <f>COUNTIF('Celkové pořadí'!D:D,'Startovní listina'!B62)</f>
        <v>1</v>
      </c>
      <c r="K63" s="43" t="str">
        <f t="shared" si="4"/>
        <v>TINA</v>
      </c>
    </row>
    <row r="64" spans="2:11" x14ac:dyDescent="0.25">
      <c r="B64" s="45"/>
      <c r="C64" s="45" t="s">
        <v>8</v>
      </c>
      <c r="D64" s="81">
        <v>3</v>
      </c>
      <c r="F64" s="45" t="str">
        <f>IFERROR(VLOOKUP(B64,'3 - Racer Cruiser'!C:C,1,0),"-")</f>
        <v>-</v>
      </c>
      <c r="G64" s="45" t="str">
        <f>IFERROR(VLOOKUP(B64,'Celkové pořadí'!D:D,1,0),"-")</f>
        <v>-</v>
      </c>
      <c r="H64" s="102">
        <f>COUNTIF('3 - Racer Cruiser'!C:C,B64)</f>
        <v>0</v>
      </c>
      <c r="I64" s="102">
        <f>COUNTIF('Celkové pořadí'!D:D,'Startovní listina'!B64)</f>
        <v>0</v>
      </c>
      <c r="K64" s="43" t="str">
        <f t="shared" si="4"/>
        <v/>
      </c>
    </row>
    <row r="65" spans="2:11" x14ac:dyDescent="0.25">
      <c r="B65" s="45"/>
      <c r="C65" s="45" t="s">
        <v>8</v>
      </c>
      <c r="D65" s="81">
        <v>3</v>
      </c>
      <c r="F65" s="45" t="str">
        <f>IFERROR(VLOOKUP(B65,'3 - Racer Cruiser'!C:C,1,0),"-")</f>
        <v>-</v>
      </c>
      <c r="G65" s="45" t="str">
        <f>IFERROR(VLOOKUP(B65,'Celkové pořadí'!D:D,1,0),"-")</f>
        <v>-</v>
      </c>
      <c r="H65" s="102">
        <f>COUNTIF('3 - Racer Cruiser'!C:C,B65)</f>
        <v>0</v>
      </c>
      <c r="I65" s="102">
        <f>COUNTIF('Celkové pořadí'!D:D,'Startovní listina'!B65)</f>
        <v>0</v>
      </c>
      <c r="K65" s="43" t="str">
        <f t="shared" si="4"/>
        <v/>
      </c>
    </row>
    <row r="66" spans="2:11" x14ac:dyDescent="0.25">
      <c r="B66" s="45"/>
      <c r="C66" s="45" t="s">
        <v>8</v>
      </c>
      <c r="D66" s="81">
        <v>3</v>
      </c>
      <c r="F66" s="45" t="str">
        <f>IFERROR(VLOOKUP(B66,'3 - Racer Cruiser'!C:C,1,0),"-")</f>
        <v>-</v>
      </c>
      <c r="G66" s="45" t="str">
        <f>IFERROR(VLOOKUP(B66,'Celkové pořadí'!D:D,1,0),"-")</f>
        <v>-</v>
      </c>
      <c r="H66" s="102">
        <f>COUNTIF('3 - Racer Cruiser'!C:C,B66)</f>
        <v>0</v>
      </c>
      <c r="I66" s="102">
        <f>COUNTIF('Celkové pořadí'!D:D,'Startovní listina'!B66)</f>
        <v>0</v>
      </c>
      <c r="K66" s="43" t="str">
        <f t="shared" si="4"/>
        <v/>
      </c>
    </row>
    <row r="67" spans="2:11" x14ac:dyDescent="0.25">
      <c r="D67" s="82"/>
      <c r="K67" s="43" t="str">
        <f t="shared" si="1"/>
        <v/>
      </c>
    </row>
    <row r="68" spans="2:11" x14ac:dyDescent="0.25">
      <c r="B68" s="45" t="s">
        <v>202</v>
      </c>
      <c r="C68" s="45" t="s">
        <v>9</v>
      </c>
      <c r="D68" s="81">
        <v>4</v>
      </c>
      <c r="F68" s="64" t="str">
        <f>IFERROR(VLOOKUP(B68,'4 - Cruiser lehký'!C:C,1,0),"-")</f>
        <v>ALINE</v>
      </c>
      <c r="G68" s="64" t="str">
        <f>IFERROR(VLOOKUP(B68,'Celkové pořadí'!D:D,1,0),"-")</f>
        <v>ALINE</v>
      </c>
      <c r="H68" s="102">
        <f>COUNTIF('4 - Cruiser lehký'!C:C,B68)</f>
        <v>1</v>
      </c>
      <c r="I68" s="102">
        <f>COUNTIF('Celkové pořadí'!D:D,'Startovní listina'!B68)</f>
        <v>1</v>
      </c>
      <c r="K68" s="43" t="str">
        <f t="shared" ref="K68:K99" si="5">UPPER(B68)</f>
        <v>ALINE</v>
      </c>
    </row>
    <row r="69" spans="2:11" x14ac:dyDescent="0.25">
      <c r="B69" s="45" t="s">
        <v>85</v>
      </c>
      <c r="C69" s="45" t="s">
        <v>9</v>
      </c>
      <c r="D69" s="81">
        <v>4</v>
      </c>
      <c r="F69" s="64" t="str">
        <f>IFERROR(VLOOKUP(B69,'4 - Cruiser lehký'!C:C,1,0),"-")</f>
        <v>-</v>
      </c>
      <c r="G69" s="64" t="str">
        <f>IFERROR(VLOOKUP(B69,'Celkové pořadí'!D:D,1,0),"-")</f>
        <v>-</v>
      </c>
      <c r="H69" s="102">
        <f>COUNTIF('4 - Cruiser lehký'!C:C,B69)</f>
        <v>0</v>
      </c>
      <c r="I69" s="102">
        <f>COUNTIF('Celkové pořadí'!D:D,'Startovní listina'!B69)</f>
        <v>0</v>
      </c>
      <c r="K69" s="43" t="str">
        <f t="shared" si="5"/>
        <v>AMIGO</v>
      </c>
    </row>
    <row r="70" spans="2:11" x14ac:dyDescent="0.25">
      <c r="B70" s="64" t="s">
        <v>100</v>
      </c>
      <c r="C70" s="45" t="s">
        <v>9</v>
      </c>
      <c r="D70" s="81">
        <v>4</v>
      </c>
      <c r="F70" s="64" t="str">
        <f>IFERROR(VLOOKUP(B70,'4 - Cruiser lehký'!C:C,1,0),"-")</f>
        <v>ANITA</v>
      </c>
      <c r="G70" s="64" t="str">
        <f>IFERROR(VLOOKUP(B70,'Celkové pořadí'!D:D,1,0),"-")</f>
        <v>ANITA</v>
      </c>
      <c r="H70" s="102">
        <f>COUNTIF('4 - Cruiser lehký'!C:C,B70)</f>
        <v>1</v>
      </c>
      <c r="I70" s="102">
        <f>COUNTIF('Celkové pořadí'!D:D,'Startovní listina'!B70)</f>
        <v>1</v>
      </c>
      <c r="K70" s="43" t="str">
        <f t="shared" si="5"/>
        <v>ANITA</v>
      </c>
    </row>
    <row r="71" spans="2:11" x14ac:dyDescent="0.25">
      <c r="B71" s="45" t="s">
        <v>83</v>
      </c>
      <c r="C71" s="45" t="s">
        <v>9</v>
      </c>
      <c r="D71" s="81">
        <v>4</v>
      </c>
      <c r="F71" s="64" t="str">
        <f>IFERROR(VLOOKUP(B71,'4 - Cruiser lehký'!C:C,1,0),"-")</f>
        <v>-</v>
      </c>
      <c r="G71" s="64" t="str">
        <f>IFERROR(VLOOKUP(B71,'Celkové pořadí'!D:D,1,0),"-")</f>
        <v>-</v>
      </c>
      <c r="H71" s="102">
        <f>COUNTIF('4 - Cruiser lehký'!C:C,B71)</f>
        <v>0</v>
      </c>
      <c r="I71" s="102">
        <f>COUNTIF('Celkové pořadí'!D:D,'Startovní listina'!B71)</f>
        <v>0</v>
      </c>
      <c r="K71" s="43" t="str">
        <f t="shared" si="5"/>
        <v>ARDEA</v>
      </c>
    </row>
    <row r="72" spans="2:11" x14ac:dyDescent="0.25">
      <c r="B72" s="45" t="s">
        <v>159</v>
      </c>
      <c r="C72" s="45" t="s">
        <v>9</v>
      </c>
      <c r="D72" s="81">
        <v>4</v>
      </c>
      <c r="F72" s="64" t="str">
        <f>IFERROR(VLOOKUP(B72,'4 - Cruiser lehký'!C:C,1,0),"-")</f>
        <v>ASTON</v>
      </c>
      <c r="G72" s="64" t="str">
        <f>IFERROR(VLOOKUP(B72,'Celkové pořadí'!D:D,1,0),"-")</f>
        <v>ASTON</v>
      </c>
      <c r="H72" s="102">
        <f>COUNTIF('4 - Cruiser lehký'!C:C,B72)</f>
        <v>1</v>
      </c>
      <c r="I72" s="102">
        <f>COUNTIF('Celkové pořadí'!D:D,'Startovní listina'!B72)</f>
        <v>1</v>
      </c>
      <c r="K72" s="43" t="str">
        <f t="shared" si="5"/>
        <v>ASTON</v>
      </c>
    </row>
    <row r="73" spans="2:11" x14ac:dyDescent="0.25">
      <c r="B73" s="45" t="s">
        <v>94</v>
      </c>
      <c r="C73" s="45" t="s">
        <v>9</v>
      </c>
      <c r="D73" s="81">
        <v>4</v>
      </c>
      <c r="F73" s="64" t="str">
        <f>IFERROR(VLOOKUP(B73,'4 - Cruiser lehký'!C:C,1,0),"-")</f>
        <v>-</v>
      </c>
      <c r="G73" s="64" t="str">
        <f>IFERROR(VLOOKUP(B73,'Celkové pořadí'!D:D,1,0),"-")</f>
        <v>-</v>
      </c>
      <c r="H73" s="102">
        <f>COUNTIF('4 - Cruiser lehký'!C:C,B73)</f>
        <v>0</v>
      </c>
      <c r="I73" s="102">
        <f>COUNTIF('Celkové pořadí'!D:D,'Startovní listina'!B73)</f>
        <v>0</v>
      </c>
      <c r="K73" s="43" t="str">
        <f t="shared" si="5"/>
        <v>BÁRA</v>
      </c>
    </row>
    <row r="74" spans="2:11" x14ac:dyDescent="0.25">
      <c r="B74" s="45" t="s">
        <v>114</v>
      </c>
      <c r="C74" s="45" t="s">
        <v>9</v>
      </c>
      <c r="D74" s="81">
        <v>4</v>
      </c>
      <c r="F74" s="64" t="str">
        <f>IFERROR(VLOOKUP(B74,'4 - Cruiser lehký'!C:C,1,0),"-")</f>
        <v>BELLA (LC)</v>
      </c>
      <c r="G74" s="64" t="str">
        <f>IFERROR(VLOOKUP(B74,'Celkové pořadí'!D:D,1,0),"-")</f>
        <v>BELLA (LC)</v>
      </c>
      <c r="H74" s="102">
        <f>COUNTIF('4 - Cruiser lehký'!C:C,B74)</f>
        <v>1</v>
      </c>
      <c r="I74" s="102">
        <f>COUNTIF('Celkové pořadí'!D:D,'Startovní listina'!B74)</f>
        <v>1</v>
      </c>
      <c r="K74" s="43" t="str">
        <f t="shared" si="5"/>
        <v>BELLA (LC)</v>
      </c>
    </row>
    <row r="75" spans="2:11" x14ac:dyDescent="0.25">
      <c r="B75" s="64" t="s">
        <v>135</v>
      </c>
      <c r="C75" s="45" t="s">
        <v>9</v>
      </c>
      <c r="D75" s="81">
        <v>4</v>
      </c>
      <c r="F75" s="64" t="str">
        <f>IFERROR(VLOOKUP(B75,'4 - Cruiser lehký'!C:C,1,0),"-")</f>
        <v>-</v>
      </c>
      <c r="G75" s="64" t="str">
        <f>IFERROR(VLOOKUP(B75,'Celkové pořadí'!D:D,1,0),"-")</f>
        <v>-</v>
      </c>
      <c r="H75" s="102">
        <f>COUNTIF('4 - Cruiser lehký'!C:C,B75)</f>
        <v>0</v>
      </c>
      <c r="I75" s="102">
        <f>COUNTIF('Celkové pořadí'!D:D,'Startovní listina'!B75)</f>
        <v>0</v>
      </c>
      <c r="K75" s="43" t="str">
        <f t="shared" si="5"/>
        <v>BERTA</v>
      </c>
    </row>
    <row r="76" spans="2:11" x14ac:dyDescent="0.25">
      <c r="B76" s="45" t="s">
        <v>144</v>
      </c>
      <c r="C76" s="45" t="s">
        <v>9</v>
      </c>
      <c r="D76" s="81">
        <v>4</v>
      </c>
      <c r="F76" s="64" t="str">
        <f>IFERROR(VLOOKUP(B76,'4 - Cruiser lehký'!C:C,1,0),"-")</f>
        <v>-</v>
      </c>
      <c r="G76" s="64" t="str">
        <f>IFERROR(VLOOKUP(B76,'Celkové pořadí'!D:D,1,0),"-")</f>
        <v>-</v>
      </c>
      <c r="H76" s="102">
        <f>COUNTIF('4 - Cruiser lehký'!C:C,B76)</f>
        <v>0</v>
      </c>
      <c r="I76" s="102">
        <f>COUNTIF('Celkové pořadí'!D:D,'Startovní listina'!B76)</f>
        <v>0</v>
      </c>
      <c r="K76" s="43" t="str">
        <f t="shared" si="5"/>
        <v>BIMBO</v>
      </c>
    </row>
    <row r="77" spans="2:11" x14ac:dyDescent="0.25">
      <c r="B77" s="45" t="s">
        <v>198</v>
      </c>
      <c r="C77" s="45" t="s">
        <v>9</v>
      </c>
      <c r="D77" s="81">
        <v>4</v>
      </c>
      <c r="F77" s="64" t="str">
        <f>IFERROR(VLOOKUP(B77,'4 - Cruiser lehký'!C:C,1,0),"-")</f>
        <v>BON VOYAGE</v>
      </c>
      <c r="G77" s="64" t="str">
        <f>IFERROR(VLOOKUP(B77,'Celkové pořadí'!D:D,1,0),"-")</f>
        <v>BON VOYAGE</v>
      </c>
      <c r="H77" s="102">
        <f>COUNTIF('4 - Cruiser lehký'!C:C,B77)</f>
        <v>1</v>
      </c>
      <c r="I77" s="102">
        <f>COUNTIF('Celkové pořadí'!D:D,'Startovní listina'!B77)</f>
        <v>1</v>
      </c>
      <c r="K77" s="43" t="str">
        <f t="shared" si="5"/>
        <v>BON VOYAGE</v>
      </c>
    </row>
    <row r="78" spans="2:11" x14ac:dyDescent="0.25">
      <c r="B78" s="45" t="s">
        <v>172</v>
      </c>
      <c r="C78" s="45" t="s">
        <v>9</v>
      </c>
      <c r="D78" s="81">
        <v>4</v>
      </c>
      <c r="F78" s="64" t="str">
        <f>IFERROR(VLOOKUP(B78,'4 - Cruiser lehký'!C:C,1,0),"-")</f>
        <v>BOUŘLIVÁK</v>
      </c>
      <c r="G78" s="64" t="str">
        <f>IFERROR(VLOOKUP(B78,'Celkové pořadí'!D:D,1,0),"-")</f>
        <v>BOUŘLIVÁK</v>
      </c>
      <c r="H78" s="102">
        <f>COUNTIF('4 - Cruiser lehký'!C:C,B78)</f>
        <v>1</v>
      </c>
      <c r="I78" s="102">
        <f>COUNTIF('Celkové pořadí'!D:D,'Startovní listina'!B78)</f>
        <v>1</v>
      </c>
      <c r="K78" s="43" t="str">
        <f t="shared" si="5"/>
        <v>BOUŘLIVÁK</v>
      </c>
    </row>
    <row r="79" spans="2:11" x14ac:dyDescent="0.25">
      <c r="B79" s="45" t="s">
        <v>80</v>
      </c>
      <c r="C79" s="45" t="s">
        <v>9</v>
      </c>
      <c r="D79" s="81">
        <v>4</v>
      </c>
      <c r="F79" s="64" t="str">
        <f>IFERROR(VLOOKUP(B79,'4 - Cruiser lehký'!C:C,1,0),"-")</f>
        <v>-</v>
      </c>
      <c r="G79" s="64" t="str">
        <f>IFERROR(VLOOKUP(B79,'Celkové pořadí'!D:D,1,0),"-")</f>
        <v>-</v>
      </c>
      <c r="H79" s="102">
        <f>COUNTIF('4 - Cruiser lehký'!C:C,B79)</f>
        <v>0</v>
      </c>
      <c r="I79" s="102">
        <f>COUNTIF('Celkové pořadí'!D:D,'Startovní listina'!B79)</f>
        <v>0</v>
      </c>
      <c r="K79" s="43" t="str">
        <f t="shared" si="5"/>
        <v>BUCEK</v>
      </c>
    </row>
    <row r="80" spans="2:11" x14ac:dyDescent="0.25">
      <c r="B80" s="45" t="s">
        <v>84</v>
      </c>
      <c r="C80" s="45" t="s">
        <v>9</v>
      </c>
      <c r="D80" s="81">
        <v>4</v>
      </c>
      <c r="F80" s="64" t="str">
        <f>IFERROR(VLOOKUP(B80,'4 - Cruiser lehký'!C:C,1,0),"-")</f>
        <v>CANNETE</v>
      </c>
      <c r="G80" s="64" t="str">
        <f>IFERROR(VLOOKUP(B80,'Celkové pořadí'!D:D,1,0),"-")</f>
        <v>CANNETE</v>
      </c>
      <c r="H80" s="102">
        <f>COUNTIF('4 - Cruiser lehký'!C:C,B80)</f>
        <v>1</v>
      </c>
      <c r="I80" s="102">
        <f>COUNTIF('Celkové pořadí'!D:D,'Startovní listina'!B80)</f>
        <v>1</v>
      </c>
      <c r="K80" s="43" t="str">
        <f t="shared" si="5"/>
        <v>CANNETE</v>
      </c>
    </row>
    <row r="81" spans="2:11" x14ac:dyDescent="0.25">
      <c r="B81" s="64" t="s">
        <v>113</v>
      </c>
      <c r="C81" s="45" t="s">
        <v>9</v>
      </c>
      <c r="D81" s="81">
        <v>4</v>
      </c>
      <c r="F81" s="64" t="str">
        <f>IFERROR(VLOOKUP(B81,'4 - Cruiser lehký'!C:C,1,0),"-")</f>
        <v>CONNIE</v>
      </c>
      <c r="G81" s="64" t="str">
        <f>IFERROR(VLOOKUP(B81,'Celkové pořadí'!D:D,1,0),"-")</f>
        <v>CONNIE</v>
      </c>
      <c r="H81" s="102">
        <f>COUNTIF('4 - Cruiser lehký'!C:C,B81)</f>
        <v>1</v>
      </c>
      <c r="I81" s="102">
        <f>COUNTIF('Celkové pořadí'!D:D,'Startovní listina'!B81)</f>
        <v>1</v>
      </c>
      <c r="K81" s="43" t="str">
        <f t="shared" si="5"/>
        <v>CONNIE</v>
      </c>
    </row>
    <row r="82" spans="2:11" x14ac:dyDescent="0.25">
      <c r="B82" s="45" t="s">
        <v>138</v>
      </c>
      <c r="C82" s="45" t="s">
        <v>9</v>
      </c>
      <c r="D82" s="81">
        <v>4</v>
      </c>
      <c r="F82" s="64" t="str">
        <f>IFERROR(VLOOKUP(B82,'4 - Cruiser lehký'!C:C,1,0),"-")</f>
        <v>COSTA NOSTRA</v>
      </c>
      <c r="G82" s="64" t="str">
        <f>IFERROR(VLOOKUP(B82,'Celkové pořadí'!D:D,1,0),"-")</f>
        <v>COSTA NOSTRA</v>
      </c>
      <c r="H82" s="102">
        <f>COUNTIF('4 - Cruiser lehký'!C:C,B82)</f>
        <v>1</v>
      </c>
      <c r="I82" s="102">
        <f>COUNTIF('Celkové pořadí'!D:D,'Startovní listina'!B82)</f>
        <v>1</v>
      </c>
      <c r="K82" s="43" t="str">
        <f t="shared" si="5"/>
        <v>COSTA NOSTRA</v>
      </c>
    </row>
    <row r="83" spans="2:11" x14ac:dyDescent="0.25">
      <c r="B83" s="45" t="s">
        <v>76</v>
      </c>
      <c r="C83" s="45" t="s">
        <v>9</v>
      </c>
      <c r="D83" s="81">
        <v>4</v>
      </c>
      <c r="F83" s="64" t="str">
        <f>IFERROR(VLOOKUP(B83,'4 - Cruiser lehký'!C:C,1,0),"-")</f>
        <v>-</v>
      </c>
      <c r="G83" s="64" t="str">
        <f>IFERROR(VLOOKUP(B83,'Celkové pořadí'!D:D,1,0),"-")</f>
        <v>-</v>
      </c>
      <c r="H83" s="102">
        <f>COUNTIF('4 - Cruiser lehký'!C:C,B83)</f>
        <v>0</v>
      </c>
      <c r="I83" s="102">
        <f>COUNTIF('Celkové pořadí'!D:D,'Startovní listina'!B83)</f>
        <v>0</v>
      </c>
      <c r="K83" s="43" t="str">
        <f t="shared" si="5"/>
        <v>CRAZY JOHN</v>
      </c>
    </row>
    <row r="84" spans="2:11" x14ac:dyDescent="0.25">
      <c r="B84" s="45" t="s">
        <v>140</v>
      </c>
      <c r="C84" s="45" t="s">
        <v>9</v>
      </c>
      <c r="D84" s="81">
        <v>4</v>
      </c>
      <c r="F84" s="64" t="str">
        <f>IFERROR(VLOOKUP(B84,'4 - Cruiser lehký'!C:C,1,0),"-")</f>
        <v>-</v>
      </c>
      <c r="G84" s="64" t="str">
        <f>IFERROR(VLOOKUP(B84,'Celkové pořadí'!D:D,1,0),"-")</f>
        <v>-</v>
      </c>
      <c r="H84" s="102">
        <f>COUNTIF('4 - Cruiser lehký'!C:C,B84)</f>
        <v>0</v>
      </c>
      <c r="I84" s="102">
        <f>COUNTIF('Celkové pořadí'!D:D,'Startovní listina'!B84)</f>
        <v>0</v>
      </c>
      <c r="K84" s="43" t="str">
        <f t="shared" si="5"/>
        <v>EGRUS</v>
      </c>
    </row>
    <row r="85" spans="2:11" x14ac:dyDescent="0.25">
      <c r="B85" s="45" t="s">
        <v>188</v>
      </c>
      <c r="C85" s="45" t="s">
        <v>9</v>
      </c>
      <c r="D85" s="81">
        <v>4</v>
      </c>
      <c r="F85" s="64" t="str">
        <f>IFERROR(VLOOKUP(B85,'4 - Cruiser lehký'!C:C,1,0),"-")</f>
        <v>ELEFTHERIA</v>
      </c>
      <c r="G85" s="64" t="str">
        <f>IFERROR(VLOOKUP(B85,'Celkové pořadí'!D:D,1,0),"-")</f>
        <v>ELEFTHERIA</v>
      </c>
      <c r="H85" s="102">
        <f>COUNTIF('4 - Cruiser lehký'!C:C,B85)</f>
        <v>1</v>
      </c>
      <c r="I85" s="102">
        <f>COUNTIF('Celkové pořadí'!D:D,'Startovní listina'!B85)</f>
        <v>1</v>
      </c>
      <c r="K85" s="43" t="str">
        <f t="shared" si="5"/>
        <v>ELEFTHERIA</v>
      </c>
    </row>
    <row r="86" spans="2:11" x14ac:dyDescent="0.25">
      <c r="B86" s="45" t="s">
        <v>87</v>
      </c>
      <c r="C86" s="45" t="s">
        <v>9</v>
      </c>
      <c r="D86" s="81">
        <v>4</v>
      </c>
      <c r="F86" s="64" t="str">
        <f>IFERROR(VLOOKUP(B86,'4 - Cruiser lehký'!C:C,1,0),"-")</f>
        <v>-</v>
      </c>
      <c r="G86" s="64" t="str">
        <f>IFERROR(VLOOKUP(B86,'Celkové pořadí'!D:D,1,0),"-")</f>
        <v>-</v>
      </c>
      <c r="H86" s="102">
        <f>COUNTIF('4 - Cruiser lehký'!C:C,B86)</f>
        <v>0</v>
      </c>
      <c r="I86" s="102">
        <f>COUNTIF('Celkové pořadí'!D:D,'Startovní listina'!B86)</f>
        <v>0</v>
      </c>
      <c r="K86" s="43" t="str">
        <f t="shared" si="5"/>
        <v>GANDALF</v>
      </c>
    </row>
    <row r="87" spans="2:11" x14ac:dyDescent="0.25">
      <c r="B87" s="45" t="s">
        <v>176</v>
      </c>
      <c r="C87" s="45" t="s">
        <v>9</v>
      </c>
      <c r="D87" s="81">
        <v>4</v>
      </c>
      <c r="F87" s="64" t="str">
        <f>IFERROR(VLOOKUP(B87,'4 - Cruiser lehký'!C:C,1,0),"-")</f>
        <v>-</v>
      </c>
      <c r="G87" s="64" t="str">
        <f>IFERROR(VLOOKUP(B87,'Celkové pořadí'!D:D,1,0),"-")</f>
        <v>-</v>
      </c>
      <c r="H87" s="102">
        <f>COUNTIF('4 - Cruiser lehký'!C:C,B87)</f>
        <v>0</v>
      </c>
      <c r="I87" s="102">
        <f>COUNTIF('Celkové pořadí'!D:D,'Startovní listina'!B87)</f>
        <v>0</v>
      </c>
      <c r="K87" s="43" t="str">
        <f t="shared" si="5"/>
        <v>GIMLI</v>
      </c>
    </row>
    <row r="88" spans="2:11" x14ac:dyDescent="0.25">
      <c r="B88" s="45" t="s">
        <v>205</v>
      </c>
      <c r="C88" s="45" t="s">
        <v>9</v>
      </c>
      <c r="D88" s="81">
        <v>4</v>
      </c>
      <c r="F88" s="64" t="str">
        <f>IFERROR(VLOOKUP(B88,'4 - Cruiser lehký'!C:C,1,0),"-")</f>
        <v>HEIDI</v>
      </c>
      <c r="G88" s="64" t="str">
        <f>IFERROR(VLOOKUP(B88,'Celkové pořadí'!D:D,1,0),"-")</f>
        <v>HEIDI</v>
      </c>
      <c r="H88" s="102">
        <f>COUNTIF('4 - Cruiser lehký'!C:C,B88)</f>
        <v>1</v>
      </c>
      <c r="I88" s="102">
        <f>COUNTIF('Celkové pořadí'!D:D,'Startovní listina'!B88)</f>
        <v>1</v>
      </c>
      <c r="K88" s="43" t="str">
        <f t="shared" si="5"/>
        <v>HEIDI</v>
      </c>
    </row>
    <row r="89" spans="2:11" x14ac:dyDescent="0.25">
      <c r="B89" s="45" t="s">
        <v>184</v>
      </c>
      <c r="C89" s="45" t="s">
        <v>9</v>
      </c>
      <c r="D89" s="81">
        <v>4</v>
      </c>
      <c r="F89" s="64" t="str">
        <f>IFERROR(VLOOKUP(B89,'4 - Cruiser lehký'!C:C,1,0),"-")</f>
        <v>-</v>
      </c>
      <c r="G89" s="64" t="str">
        <f>IFERROR(VLOOKUP(B89,'Celkové pořadí'!D:D,1,0),"-")</f>
        <v>-</v>
      </c>
      <c r="H89" s="102">
        <f>COUNTIF('4 - Cruiser lehký'!C:C,B89)</f>
        <v>0</v>
      </c>
      <c r="I89" s="102">
        <f>COUNTIF('Celkové pořadí'!D:D,'Startovní listina'!B89)</f>
        <v>0</v>
      </c>
      <c r="K89" s="43" t="str">
        <f t="shared" si="5"/>
        <v>HELENA</v>
      </c>
    </row>
    <row r="90" spans="2:11" x14ac:dyDescent="0.25">
      <c r="B90" s="45" t="s">
        <v>28</v>
      </c>
      <c r="C90" s="45" t="s">
        <v>9</v>
      </c>
      <c r="D90" s="81">
        <v>4</v>
      </c>
      <c r="F90" s="64" t="str">
        <f>IFERROR(VLOOKUP(B90,'4 - Cruiser lehký'!C:C,1,0),"-")</f>
        <v>JAEL</v>
      </c>
      <c r="G90" s="64" t="str">
        <f>IFERROR(VLOOKUP(B90,'Celkové pořadí'!D:D,1,0),"-")</f>
        <v>JAEL</v>
      </c>
      <c r="H90" s="102">
        <f>COUNTIF('4 - Cruiser lehký'!C:C,B90)</f>
        <v>1</v>
      </c>
      <c r="I90" s="102">
        <f>COUNTIF('Celkové pořadí'!D:D,'Startovní listina'!B90)</f>
        <v>1</v>
      </c>
      <c r="K90" s="43" t="str">
        <f t="shared" si="5"/>
        <v>JAEL</v>
      </c>
    </row>
    <row r="91" spans="2:11" x14ac:dyDescent="0.25">
      <c r="B91" s="45" t="s">
        <v>99</v>
      </c>
      <c r="C91" s="45" t="s">
        <v>9</v>
      </c>
      <c r="D91" s="81">
        <v>4</v>
      </c>
      <c r="F91" s="64" t="str">
        <f>IFERROR(VLOOKUP(B91,'4 - Cruiser lehký'!C:C,1,0),"-")</f>
        <v>-</v>
      </c>
      <c r="G91" s="64" t="str">
        <f>IFERROR(VLOOKUP(B91,'Celkové pořadí'!D:D,1,0),"-")</f>
        <v>-</v>
      </c>
      <c r="H91" s="102">
        <f>COUNTIF('4 - Cruiser lehký'!C:C,B91)</f>
        <v>0</v>
      </c>
      <c r="I91" s="102">
        <f>COUNTIF('Celkové pořadí'!D:D,'Startovní listina'!B91)</f>
        <v>0</v>
      </c>
      <c r="K91" s="43" t="str">
        <f t="shared" si="5"/>
        <v>JOLKA JOLKA</v>
      </c>
    </row>
    <row r="92" spans="2:11" x14ac:dyDescent="0.25">
      <c r="B92" s="64" t="s">
        <v>154</v>
      </c>
      <c r="C92" s="45" t="s">
        <v>9</v>
      </c>
      <c r="D92" s="81">
        <v>4</v>
      </c>
      <c r="F92" s="64" t="str">
        <f>IFERROR(VLOOKUP(B92,'4 - Cruiser lehký'!C:C,1,0),"-")</f>
        <v>-</v>
      </c>
      <c r="G92" s="64" t="str">
        <f>IFERROR(VLOOKUP(B92,'Celkové pořadí'!D:D,1,0),"-")</f>
        <v>-</v>
      </c>
      <c r="H92" s="102">
        <f>COUNTIF('4 - Cruiser lehký'!C:C,B92)</f>
        <v>0</v>
      </c>
      <c r="I92" s="102">
        <f>COUNTIF('Celkové pořadí'!D:D,'Startovní listina'!B92)</f>
        <v>0</v>
      </c>
      <c r="K92" s="43" t="str">
        <f t="shared" si="5"/>
        <v>KOCÁBKA</v>
      </c>
    </row>
    <row r="93" spans="2:11" x14ac:dyDescent="0.25">
      <c r="B93" s="45" t="s">
        <v>111</v>
      </c>
      <c r="C93" s="45" t="s">
        <v>9</v>
      </c>
      <c r="D93" s="81">
        <v>4</v>
      </c>
      <c r="F93" s="64" t="str">
        <f>IFERROR(VLOOKUP(B93,'4 - Cruiser lehký'!C:C,1,0),"-")</f>
        <v>-</v>
      </c>
      <c r="G93" s="64" t="str">
        <f>IFERROR(VLOOKUP(B93,'Celkové pořadí'!D:D,1,0),"-")</f>
        <v>-</v>
      </c>
      <c r="H93" s="102">
        <f>COUNTIF('4 - Cruiser lehký'!C:C,B93)</f>
        <v>0</v>
      </c>
      <c r="I93" s="102">
        <f>COUNTIF('Celkové pořadí'!D:D,'Startovní listina'!B93)</f>
        <v>0</v>
      </c>
      <c r="K93" s="43" t="str">
        <f t="shared" si="5"/>
        <v>KRABÍK</v>
      </c>
    </row>
    <row r="94" spans="2:11" x14ac:dyDescent="0.25">
      <c r="B94" s="45" t="s">
        <v>91</v>
      </c>
      <c r="C94" s="45" t="s">
        <v>9</v>
      </c>
      <c r="D94" s="81">
        <v>4</v>
      </c>
      <c r="F94" s="64" t="str">
        <f>IFERROR(VLOOKUP(B94,'4 - Cruiser lehký'!C:C,1,0),"-")</f>
        <v>LADY (LC)</v>
      </c>
      <c r="G94" s="64" t="str">
        <f>IFERROR(VLOOKUP(B94,'Celkové pořadí'!D:D,1,0),"-")</f>
        <v>LADY (LC)</v>
      </c>
      <c r="H94" s="102">
        <f>COUNTIF('4 - Cruiser lehký'!C:C,B94)</f>
        <v>1</v>
      </c>
      <c r="I94" s="102">
        <f>COUNTIF('Celkové pořadí'!D:D,'Startovní listina'!B94)</f>
        <v>1</v>
      </c>
      <c r="K94" s="43" t="str">
        <f t="shared" si="5"/>
        <v>LADY (LC)</v>
      </c>
    </row>
    <row r="95" spans="2:11" x14ac:dyDescent="0.25">
      <c r="B95" s="45" t="s">
        <v>136</v>
      </c>
      <c r="C95" s="45" t="s">
        <v>9</v>
      </c>
      <c r="D95" s="81">
        <v>4</v>
      </c>
      <c r="F95" s="64" t="str">
        <f>IFERROR(VLOOKUP(B95,'4 - Cruiser lehký'!C:C,1,0),"-")</f>
        <v>LADY 3</v>
      </c>
      <c r="G95" s="64" t="str">
        <f>IFERROR(VLOOKUP(B95,'Celkové pořadí'!D:D,1,0),"-")</f>
        <v>LADY 3</v>
      </c>
      <c r="H95" s="102">
        <f>COUNTIF('4 - Cruiser lehký'!C:C,B95)</f>
        <v>1</v>
      </c>
      <c r="I95" s="102">
        <f>COUNTIF('Celkové pořadí'!D:D,'Startovní listina'!B95)</f>
        <v>1</v>
      </c>
      <c r="K95" s="43" t="str">
        <f t="shared" si="5"/>
        <v>LADY 3</v>
      </c>
    </row>
    <row r="96" spans="2:11" x14ac:dyDescent="0.25">
      <c r="B96" s="45" t="s">
        <v>78</v>
      </c>
      <c r="C96" s="45" t="s">
        <v>9</v>
      </c>
      <c r="D96" s="81">
        <v>4</v>
      </c>
      <c r="F96" s="64" t="str">
        <f>IFERROR(VLOOKUP(B96,'4 - Cruiser lehký'!C:C,1,0),"-")</f>
        <v>-</v>
      </c>
      <c r="G96" s="64" t="str">
        <f>IFERROR(VLOOKUP(B96,'Celkové pořadí'!D:D,1,0),"-")</f>
        <v>-</v>
      </c>
      <c r="H96" s="102">
        <f>COUNTIF('4 - Cruiser lehký'!C:C,B96)</f>
        <v>0</v>
      </c>
      <c r="I96" s="102">
        <f>COUNTIF('Celkové pořadí'!D:D,'Startovní listina'!B96)</f>
        <v>0</v>
      </c>
      <c r="K96" s="43" t="str">
        <f t="shared" si="5"/>
        <v>LAZY DAYS</v>
      </c>
    </row>
    <row r="97" spans="2:11" x14ac:dyDescent="0.25">
      <c r="B97" s="45" t="s">
        <v>155</v>
      </c>
      <c r="C97" s="45" t="s">
        <v>9</v>
      </c>
      <c r="D97" s="81">
        <v>4</v>
      </c>
      <c r="F97" s="64" t="str">
        <f>IFERROR(VLOOKUP(B97,'4 - Cruiser lehký'!C:C,1,0),"-")</f>
        <v>-</v>
      </c>
      <c r="G97" s="64" t="str">
        <f>IFERROR(VLOOKUP(B97,'Celkové pořadí'!D:D,1,0),"-")</f>
        <v>-</v>
      </c>
      <c r="H97" s="102">
        <f>COUNTIF('4 - Cruiser lehký'!C:C,B97)</f>
        <v>0</v>
      </c>
      <c r="I97" s="102">
        <f>COUNTIF('Celkové pořadí'!D:D,'Startovní listina'!B97)</f>
        <v>0</v>
      </c>
      <c r="K97" s="43" t="str">
        <f t="shared" si="5"/>
        <v>MALÁ JÍŤA</v>
      </c>
    </row>
    <row r="98" spans="2:11" x14ac:dyDescent="0.25">
      <c r="B98" s="64" t="s">
        <v>196</v>
      </c>
      <c r="C98" s="45" t="s">
        <v>9</v>
      </c>
      <c r="D98" s="81">
        <v>4</v>
      </c>
      <c r="F98" s="64" t="str">
        <f>IFERROR(VLOOKUP(B98,'4 - Cruiser lehký'!C:C,1,0),"-")</f>
        <v>MEDUSA</v>
      </c>
      <c r="G98" s="64" t="str">
        <f>IFERROR(VLOOKUP(B98,'Celkové pořadí'!D:D,1,0),"-")</f>
        <v>MEDUSA</v>
      </c>
      <c r="H98" s="102">
        <f>COUNTIF('4 - Cruiser lehký'!C:C,B98)</f>
        <v>1</v>
      </c>
      <c r="I98" s="102">
        <f>COUNTIF('Celkové pořadí'!D:D,'Startovní listina'!B98)</f>
        <v>1</v>
      </c>
      <c r="K98" s="43" t="str">
        <f t="shared" si="5"/>
        <v>MEDUSA</v>
      </c>
    </row>
    <row r="99" spans="2:11" x14ac:dyDescent="0.25">
      <c r="B99" s="45" t="s">
        <v>192</v>
      </c>
      <c r="C99" s="45" t="s">
        <v>9</v>
      </c>
      <c r="D99" s="81">
        <v>4</v>
      </c>
      <c r="F99" s="64" t="str">
        <f>IFERROR(VLOOKUP(B99,'4 - Cruiser lehký'!C:C,1,0),"-")</f>
        <v>MIAMI</v>
      </c>
      <c r="G99" s="64" t="str">
        <f>IFERROR(VLOOKUP(B99,'Celkové pořadí'!D:D,1,0),"-")</f>
        <v>MIAMI</v>
      </c>
      <c r="H99" s="102">
        <f>COUNTIF('4 - Cruiser lehký'!C:C,B99)</f>
        <v>1</v>
      </c>
      <c r="I99" s="102">
        <f>COUNTIF('Celkové pořadí'!D:D,'Startovní listina'!B99)</f>
        <v>1</v>
      </c>
      <c r="K99" s="43" t="str">
        <f t="shared" si="5"/>
        <v>MIAMI</v>
      </c>
    </row>
    <row r="100" spans="2:11" x14ac:dyDescent="0.25">
      <c r="B100" s="45" t="s">
        <v>143</v>
      </c>
      <c r="C100" s="45" t="s">
        <v>9</v>
      </c>
      <c r="D100" s="81">
        <v>4</v>
      </c>
      <c r="F100" s="64" t="str">
        <f>IFERROR(VLOOKUP(B100,'4 - Cruiser lehký'!C:C,1,0),"-")</f>
        <v>MIRA</v>
      </c>
      <c r="G100" s="64" t="str">
        <f>IFERROR(VLOOKUP(B100,'Celkové pořadí'!D:D,1,0),"-")</f>
        <v>MIRA</v>
      </c>
      <c r="H100" s="102">
        <f>COUNTIF('4 - Cruiser lehký'!C:C,B100)</f>
        <v>1</v>
      </c>
      <c r="I100" s="102">
        <f>COUNTIF('Celkové pořadí'!D:D,'Startovní listina'!B100)</f>
        <v>1</v>
      </c>
      <c r="K100" s="43" t="str">
        <f t="shared" ref="K100:K117" si="6">UPPER(B100)</f>
        <v>MIRA</v>
      </c>
    </row>
    <row r="101" spans="2:11" x14ac:dyDescent="0.25">
      <c r="B101" s="45" t="s">
        <v>185</v>
      </c>
      <c r="C101" s="45" t="s">
        <v>9</v>
      </c>
      <c r="D101" s="81">
        <v>4</v>
      </c>
      <c r="F101" s="64" t="str">
        <f>IFERROR(VLOOKUP(B101,'4 - Cruiser lehký'!C:C,1,0),"-")</f>
        <v>-</v>
      </c>
      <c r="G101" s="64" t="str">
        <f>IFERROR(VLOOKUP(B101,'Celkové pořadí'!D:D,1,0),"-")</f>
        <v>-</v>
      </c>
      <c r="H101" s="102">
        <f>COUNTIF('4 - Cruiser lehký'!C:C,B101)</f>
        <v>0</v>
      </c>
      <c r="I101" s="102">
        <f>COUNTIF('Celkové pořadí'!D:D,'Startovní listina'!B101)</f>
        <v>0</v>
      </c>
      <c r="K101" s="43" t="str">
        <f t="shared" si="6"/>
        <v>NO NAME</v>
      </c>
    </row>
    <row r="102" spans="2:11" x14ac:dyDescent="0.25">
      <c r="B102" s="45" t="s">
        <v>59</v>
      </c>
      <c r="C102" s="45" t="s">
        <v>9</v>
      </c>
      <c r="D102" s="81">
        <v>4</v>
      </c>
      <c r="F102" s="64" t="str">
        <f>IFERROR(VLOOKUP(B102,'4 - Cruiser lehký'!C:C,1,0),"-")</f>
        <v>PATRIA</v>
      </c>
      <c r="G102" s="64" t="str">
        <f>IFERROR(VLOOKUP(B102,'Celkové pořadí'!D:D,1,0),"-")</f>
        <v>PATRIA</v>
      </c>
      <c r="H102" s="102">
        <f>COUNTIF('4 - Cruiser lehký'!C:C,B102)</f>
        <v>1</v>
      </c>
      <c r="I102" s="102">
        <f>COUNTIF('Celkové pořadí'!D:D,'Startovní listina'!B102)</f>
        <v>1</v>
      </c>
      <c r="K102" s="43" t="str">
        <f t="shared" si="6"/>
        <v>PATRIA</v>
      </c>
    </row>
    <row r="103" spans="2:11" x14ac:dyDescent="0.25">
      <c r="B103" s="45" t="s">
        <v>200</v>
      </c>
      <c r="C103" s="45" t="s">
        <v>9</v>
      </c>
      <c r="D103" s="81">
        <v>4</v>
      </c>
      <c r="F103" s="64" t="str">
        <f>IFERROR(VLOOKUP(B103,'4 - Cruiser lehký'!C:C,1,0),"-")</f>
        <v>PINTA</v>
      </c>
      <c r="G103" s="64" t="str">
        <f>IFERROR(VLOOKUP(B103,'Celkové pořadí'!D:D,1,0),"-")</f>
        <v>PINTA</v>
      </c>
      <c r="H103" s="102">
        <f>COUNTIF('4 - Cruiser lehký'!C:C,B103)</f>
        <v>1</v>
      </c>
      <c r="I103" s="102">
        <f>COUNTIF('Celkové pořadí'!D:D,'Startovní listina'!B103)</f>
        <v>1</v>
      </c>
      <c r="K103" s="43" t="str">
        <f t="shared" si="6"/>
        <v>PINTA</v>
      </c>
    </row>
    <row r="104" spans="2:11" x14ac:dyDescent="0.25">
      <c r="B104" s="45" t="s">
        <v>92</v>
      </c>
      <c r="C104" s="45" t="s">
        <v>9</v>
      </c>
      <c r="D104" s="81">
        <v>4</v>
      </c>
      <c r="F104" s="64" t="str">
        <f>IFERROR(VLOOKUP(B104,'4 - Cruiser lehký'!C:C,1,0),"-")</f>
        <v>SAGITTA (LC)</v>
      </c>
      <c r="G104" s="64" t="str">
        <f>IFERROR(VLOOKUP(B104,'Celkové pořadí'!D:D,1,0),"-")</f>
        <v>SAGITTA (LC)</v>
      </c>
      <c r="H104" s="102">
        <f>COUNTIF('4 - Cruiser lehký'!C:C,B104)</f>
        <v>1</v>
      </c>
      <c r="I104" s="102">
        <f>COUNTIF('Celkové pořadí'!D:D,'Startovní listina'!B104)</f>
        <v>1</v>
      </c>
      <c r="K104" s="43" t="str">
        <f t="shared" si="6"/>
        <v>SAGITTA (LC)</v>
      </c>
    </row>
    <row r="105" spans="2:11" x14ac:dyDescent="0.25">
      <c r="B105" s="64" t="s">
        <v>71</v>
      </c>
      <c r="C105" s="45" t="s">
        <v>9</v>
      </c>
      <c r="D105" s="81">
        <v>4</v>
      </c>
      <c r="F105" s="64" t="str">
        <f>IFERROR(VLOOKUP(B105,'4 - Cruiser lehký'!C:C,1,0),"-")</f>
        <v>SANGRIA</v>
      </c>
      <c r="G105" s="64" t="str">
        <f>IFERROR(VLOOKUP(B105,'Celkové pořadí'!D:D,1,0),"-")</f>
        <v>SANGRIA</v>
      </c>
      <c r="H105" s="102">
        <f>COUNTIF('4 - Cruiser lehký'!C:C,B105)</f>
        <v>1</v>
      </c>
      <c r="I105" s="102">
        <f>COUNTIF('Celkové pořadí'!D:D,'Startovní listina'!B105)</f>
        <v>1</v>
      </c>
      <c r="K105" s="43" t="str">
        <f t="shared" si="6"/>
        <v>SANGRIA</v>
      </c>
    </row>
    <row r="106" spans="2:11" x14ac:dyDescent="0.25">
      <c r="B106" s="64" t="s">
        <v>142</v>
      </c>
      <c r="C106" s="45" t="s">
        <v>9</v>
      </c>
      <c r="D106" s="81">
        <v>4</v>
      </c>
      <c r="F106" s="64" t="str">
        <f>IFERROR(VLOOKUP(B106,'4 - Cruiser lehký'!C:C,1,0),"-")</f>
        <v>SANTANA</v>
      </c>
      <c r="G106" s="64" t="str">
        <f>IFERROR(VLOOKUP(B106,'Celkové pořadí'!D:D,1,0),"-")</f>
        <v>SANTANA</v>
      </c>
      <c r="H106" s="102">
        <f>COUNTIF('4 - Cruiser lehký'!C:C,B106)</f>
        <v>1</v>
      </c>
      <c r="I106" s="102">
        <f>COUNTIF('Celkové pořadí'!D:D,'Startovní listina'!B106)</f>
        <v>1</v>
      </c>
      <c r="K106" s="43" t="str">
        <f t="shared" si="6"/>
        <v>SANTANA</v>
      </c>
    </row>
    <row r="107" spans="2:11" x14ac:dyDescent="0.25">
      <c r="B107" s="45" t="s">
        <v>177</v>
      </c>
      <c r="C107" s="45" t="s">
        <v>9</v>
      </c>
      <c r="D107" s="81">
        <v>4</v>
      </c>
      <c r="F107" s="64" t="str">
        <f>IFERROR(VLOOKUP(B107,'4 - Cruiser lehký'!C:C,1,0),"-")</f>
        <v>-</v>
      </c>
      <c r="G107" s="64" t="str">
        <f>IFERROR(VLOOKUP(B107,'Celkové pořadí'!D:D,1,0),"-")</f>
        <v>-</v>
      </c>
      <c r="H107" s="102">
        <f>COUNTIF('4 - Cruiser lehký'!C:C,B107)</f>
        <v>0</v>
      </c>
      <c r="I107" s="102">
        <f>COUNTIF('Celkové pořadí'!D:D,'Startovní listina'!B107)</f>
        <v>0</v>
      </c>
      <c r="K107" s="43" t="str">
        <f t="shared" si="6"/>
        <v>SKIPPI</v>
      </c>
    </row>
    <row r="108" spans="2:11" x14ac:dyDescent="0.25">
      <c r="B108" s="45" t="s">
        <v>38</v>
      </c>
      <c r="C108" s="45" t="s">
        <v>9</v>
      </c>
      <c r="D108" s="81">
        <v>4</v>
      </c>
      <c r="F108" s="64" t="str">
        <f>IFERROR(VLOOKUP(B108,'4 - Cruiser lehký'!C:C,1,0),"-")</f>
        <v>-</v>
      </c>
      <c r="G108" s="64" t="str">
        <f>IFERROR(VLOOKUP(B108,'Celkové pořadí'!D:D,1,0),"-")</f>
        <v>-</v>
      </c>
      <c r="H108" s="102">
        <f>COUNTIF('4 - Cruiser lehký'!C:C,B108)</f>
        <v>0</v>
      </c>
      <c r="I108" s="102">
        <f>COUNTIF('Celkové pořadí'!D:D,'Startovní listina'!B108)</f>
        <v>0</v>
      </c>
      <c r="K108" s="43" t="str">
        <f t="shared" si="6"/>
        <v>TARA</v>
      </c>
    </row>
    <row r="109" spans="2:11" x14ac:dyDescent="0.25">
      <c r="B109" s="45" t="s">
        <v>167</v>
      </c>
      <c r="C109" s="45" t="s">
        <v>9</v>
      </c>
      <c r="D109" s="81">
        <v>4</v>
      </c>
      <c r="F109" s="64" t="str">
        <f>IFERROR(VLOOKUP(B109,'4 - Cruiser lehký'!C:C,1,0),"-")</f>
        <v>TENAKA</v>
      </c>
      <c r="G109" s="64" t="str">
        <f>IFERROR(VLOOKUP(B109,'Celkové pořadí'!D:D,1,0),"-")</f>
        <v>TENAKA</v>
      </c>
      <c r="H109" s="102">
        <f>COUNTIF('4 - Cruiser lehký'!C:C,B109)</f>
        <v>1</v>
      </c>
      <c r="I109" s="102">
        <f>COUNTIF('Celkové pořadí'!D:D,'Startovní listina'!B109)</f>
        <v>1</v>
      </c>
      <c r="K109" s="43" t="str">
        <f t="shared" si="6"/>
        <v>TENAKA</v>
      </c>
    </row>
    <row r="110" spans="2:11" x14ac:dyDescent="0.25">
      <c r="B110" s="64" t="s">
        <v>60</v>
      </c>
      <c r="C110" s="45" t="s">
        <v>9</v>
      </c>
      <c r="D110" s="81">
        <v>4</v>
      </c>
      <c r="F110" s="64" t="str">
        <f>IFERROR(VLOOKUP(B110,'4 - Cruiser lehký'!C:C,1,0),"-")</f>
        <v>TULÁK</v>
      </c>
      <c r="G110" s="64" t="str">
        <f>IFERROR(VLOOKUP(B110,'Celkové pořadí'!D:D,1,0),"-")</f>
        <v>TULÁK</v>
      </c>
      <c r="H110" s="102">
        <f>COUNTIF('4 - Cruiser lehký'!C:C,B110)</f>
        <v>1</v>
      </c>
      <c r="I110" s="102">
        <f>COUNTIF('Celkové pořadí'!D:D,'Startovní listina'!B110)</f>
        <v>1</v>
      </c>
      <c r="K110" s="43" t="str">
        <f t="shared" si="6"/>
        <v>TULÁK</v>
      </c>
    </row>
    <row r="111" spans="2:11" x14ac:dyDescent="0.25">
      <c r="B111" s="45" t="s">
        <v>79</v>
      </c>
      <c r="C111" s="45" t="s">
        <v>9</v>
      </c>
      <c r="D111" s="81">
        <v>4</v>
      </c>
      <c r="F111" s="64" t="str">
        <f>IFERROR(VLOOKUP(B111,'4 - Cruiser lehký'!C:C,1,0),"-")</f>
        <v>VEGA</v>
      </c>
      <c r="G111" s="64" t="str">
        <f>IFERROR(VLOOKUP(B111,'Celkové pořadí'!D:D,1,0),"-")</f>
        <v>VEGA</v>
      </c>
      <c r="H111" s="102">
        <f>COUNTIF('4 - Cruiser lehký'!C:C,B111)</f>
        <v>1</v>
      </c>
      <c r="I111" s="102">
        <f>COUNTIF('Celkové pořadí'!D:D,'Startovní listina'!B111)</f>
        <v>1</v>
      </c>
      <c r="K111" s="43" t="str">
        <f t="shared" si="6"/>
        <v>VEGA</v>
      </c>
    </row>
    <row r="112" spans="2:11" x14ac:dyDescent="0.25">
      <c r="B112" s="64" t="s">
        <v>110</v>
      </c>
      <c r="C112" s="45" t="s">
        <v>9</v>
      </c>
      <c r="D112" s="81">
        <v>4</v>
      </c>
      <c r="F112" s="64" t="str">
        <f>IFERROR(VLOOKUP(B112,'4 - Cruiser lehký'!C:C,1,0),"-")</f>
        <v>VIVA</v>
      </c>
      <c r="G112" s="64" t="str">
        <f>IFERROR(VLOOKUP(B112,'Celkové pořadí'!D:D,1,0),"-")</f>
        <v>VIVA</v>
      </c>
      <c r="H112" s="102">
        <f>COUNTIF('4 - Cruiser lehký'!C:C,B112)</f>
        <v>1</v>
      </c>
      <c r="I112" s="102">
        <f>COUNTIF('Celkové pořadí'!D:D,'Startovní listina'!B112)</f>
        <v>1</v>
      </c>
      <c r="K112" s="43" t="str">
        <f t="shared" si="6"/>
        <v>VIVA</v>
      </c>
    </row>
    <row r="113" spans="2:11" x14ac:dyDescent="0.25">
      <c r="B113" s="45" t="s">
        <v>37</v>
      </c>
      <c r="C113" s="45" t="s">
        <v>9</v>
      </c>
      <c r="D113" s="81">
        <v>4</v>
      </c>
      <c r="F113" s="64" t="str">
        <f>IFERROR(VLOOKUP(B113,'4 - Cruiser lehký'!C:C,1,0),"-")</f>
        <v>VRABČÁK RENNY</v>
      </c>
      <c r="G113" s="64" t="str">
        <f>IFERROR(VLOOKUP(B113,'Celkové pořadí'!D:D,1,0),"-")</f>
        <v>VRABČÁK RENNY</v>
      </c>
      <c r="H113" s="102">
        <f>COUNTIF('4 - Cruiser lehký'!C:C,B113)</f>
        <v>1</v>
      </c>
      <c r="I113" s="102">
        <f>COUNTIF('Celkové pořadí'!D:D,'Startovní listina'!B113)</f>
        <v>1</v>
      </c>
      <c r="K113" s="43" t="str">
        <f t="shared" si="6"/>
        <v>VRABČÁK RENNY</v>
      </c>
    </row>
    <row r="114" spans="2:11" x14ac:dyDescent="0.25">
      <c r="B114" s="64" t="s">
        <v>187</v>
      </c>
      <c r="C114" s="45" t="s">
        <v>9</v>
      </c>
      <c r="D114" s="81">
        <v>4</v>
      </c>
      <c r="F114" s="64" t="str">
        <f>IFERROR(VLOOKUP(B114,'4 - Cruiser lehký'!C:C,1,0),"-")</f>
        <v>WASAGA</v>
      </c>
      <c r="G114" s="64" t="str">
        <f>IFERROR(VLOOKUP(B114,'Celkové pořadí'!D:D,1,0),"-")</f>
        <v>WASAGA</v>
      </c>
      <c r="H114" s="102">
        <f>COUNTIF('4 - Cruiser lehký'!C:C,B114)</f>
        <v>1</v>
      </c>
      <c r="I114" s="102">
        <f>COUNTIF('Celkové pořadí'!D:D,'Startovní listina'!B114)</f>
        <v>1</v>
      </c>
      <c r="K114" s="43" t="str">
        <f t="shared" si="6"/>
        <v>WASAGA</v>
      </c>
    </row>
    <row r="115" spans="2:11" x14ac:dyDescent="0.25">
      <c r="B115" s="64"/>
      <c r="C115" s="45" t="s">
        <v>9</v>
      </c>
      <c r="D115" s="81">
        <v>4</v>
      </c>
      <c r="F115" s="64" t="str">
        <f>IFERROR(VLOOKUP(B115,'4 - Cruiser lehký'!C:C,1,0),"-")</f>
        <v>-</v>
      </c>
      <c r="G115" s="64" t="str">
        <f>IFERROR(VLOOKUP(B115,'Celkové pořadí'!D:D,1,0),"-")</f>
        <v>-</v>
      </c>
      <c r="H115" s="102">
        <f>COUNTIF('4 - Cruiser lehký'!C:C,B115)</f>
        <v>0</v>
      </c>
      <c r="I115" s="102">
        <f>COUNTIF('Celkové pořadí'!D:D,'Startovní listina'!B115)</f>
        <v>0</v>
      </c>
      <c r="K115" s="43" t="str">
        <f t="shared" si="6"/>
        <v/>
      </c>
    </row>
    <row r="116" spans="2:11" x14ac:dyDescent="0.25">
      <c r="B116" s="64"/>
      <c r="C116" s="45" t="s">
        <v>9</v>
      </c>
      <c r="D116" s="81">
        <v>4</v>
      </c>
      <c r="F116" s="64" t="str">
        <f>IFERROR(VLOOKUP(B116,'4 - Cruiser lehký'!C:C,1,0),"-")</f>
        <v>-</v>
      </c>
      <c r="G116" s="64" t="str">
        <f>IFERROR(VLOOKUP(B116,'Celkové pořadí'!D:D,1,0),"-")</f>
        <v>-</v>
      </c>
      <c r="H116" s="102">
        <f>COUNTIF('4 - Cruiser lehký'!C:C,B116)</f>
        <v>0</v>
      </c>
      <c r="I116" s="102">
        <f>COUNTIF('Celkové pořadí'!D:D,'Startovní listina'!B116)</f>
        <v>0</v>
      </c>
      <c r="K116" s="43" t="str">
        <f t="shared" si="6"/>
        <v/>
      </c>
    </row>
    <row r="117" spans="2:11" x14ac:dyDescent="0.25">
      <c r="B117" s="45"/>
      <c r="C117" s="45" t="s">
        <v>9</v>
      </c>
      <c r="D117" s="81">
        <v>4</v>
      </c>
      <c r="F117" s="64" t="str">
        <f>IFERROR(VLOOKUP(B117,'4 - Cruiser lehký'!C:C,1,0),"-")</f>
        <v>-</v>
      </c>
      <c r="G117" s="64" t="str">
        <f>IFERROR(VLOOKUP(B117,'Celkové pořadí'!D:D,1,0),"-")</f>
        <v>-</v>
      </c>
      <c r="H117" s="102">
        <f>COUNTIF('4 - Cruiser lehký'!C:C,B117)</f>
        <v>0</v>
      </c>
      <c r="I117" s="102">
        <f>COUNTIF('Celkové pořadí'!D:D,'Startovní listina'!B117)</f>
        <v>0</v>
      </c>
      <c r="K117" s="43" t="str">
        <f t="shared" si="6"/>
        <v/>
      </c>
    </row>
    <row r="118" spans="2:11" x14ac:dyDescent="0.25">
      <c r="D118" s="82"/>
      <c r="K118" s="43" t="str">
        <f t="shared" ref="K118" si="7">UPPER(B118)</f>
        <v/>
      </c>
    </row>
    <row r="119" spans="2:11" x14ac:dyDescent="0.25">
      <c r="B119" s="45" t="s">
        <v>166</v>
      </c>
      <c r="C119" s="45" t="s">
        <v>10</v>
      </c>
      <c r="D119" s="81">
        <v>5</v>
      </c>
      <c r="F119" s="45" t="str">
        <f>IFERROR(VLOOKUP(B119,'5 - Cruiser těžký'!C:C,1,0),"-")</f>
        <v>-</v>
      </c>
      <c r="G119" s="45" t="str">
        <f>IFERROR(VLOOKUP(B119,'Celkové pořadí'!D:D,1,0),"-")</f>
        <v>-</v>
      </c>
      <c r="H119" s="102">
        <f>COUNTIF('5 - Cruiser těžký'!C:C,B119)</f>
        <v>0</v>
      </c>
      <c r="I119" s="102">
        <f>COUNTIF('Celkové pořadí'!D:D,'Startovní listina'!B119)</f>
        <v>0</v>
      </c>
      <c r="K119" s="43" t="str">
        <f t="shared" ref="K119:K150" si="8">UPPER(B119)</f>
        <v>ALFRÉD</v>
      </c>
    </row>
    <row r="120" spans="2:11" x14ac:dyDescent="0.25">
      <c r="B120" s="45" t="s">
        <v>35</v>
      </c>
      <c r="C120" s="45" t="s">
        <v>10</v>
      </c>
      <c r="D120" s="81">
        <v>5</v>
      </c>
      <c r="F120" s="45" t="str">
        <f>IFERROR(VLOOKUP(B120,'5 - Cruiser těžký'!C:C,1,0),"-")</f>
        <v>-</v>
      </c>
      <c r="G120" s="45" t="str">
        <f>IFERROR(VLOOKUP(B120,'Celkové pořadí'!D:D,1,0),"-")</f>
        <v>-</v>
      </c>
      <c r="H120" s="102">
        <f>COUNTIF('5 - Cruiser těžký'!C:C,B120)</f>
        <v>0</v>
      </c>
      <c r="I120" s="102">
        <f>COUNTIF('Celkové pořadí'!D:D,'Startovní listina'!B120)</f>
        <v>0</v>
      </c>
      <c r="K120" s="43" t="str">
        <f t="shared" si="8"/>
        <v>ALLEGRO</v>
      </c>
    </row>
    <row r="121" spans="2:11" x14ac:dyDescent="0.25">
      <c r="B121" s="45" t="s">
        <v>157</v>
      </c>
      <c r="C121" s="45" t="s">
        <v>10</v>
      </c>
      <c r="D121" s="81">
        <v>5</v>
      </c>
      <c r="F121" s="45" t="str">
        <f>IFERROR(VLOOKUP(B121,'5 - Cruiser těžký'!C:C,1,0),"-")</f>
        <v>-</v>
      </c>
      <c r="G121" s="45" t="str">
        <f>IFERROR(VLOOKUP(B121,'Celkové pořadí'!D:D,1,0),"-")</f>
        <v>-</v>
      </c>
      <c r="H121" s="102">
        <f>COUNTIF('5 - Cruiser těžký'!C:C,B121)</f>
        <v>0</v>
      </c>
      <c r="I121" s="102">
        <f>COUNTIF('Celkové pořadí'!D:D,'Startovní listina'!B121)</f>
        <v>0</v>
      </c>
      <c r="K121" s="43" t="str">
        <f t="shared" si="8"/>
        <v>AMARETTO</v>
      </c>
    </row>
    <row r="122" spans="2:11" x14ac:dyDescent="0.25">
      <c r="B122" s="45" t="s">
        <v>89</v>
      </c>
      <c r="C122" s="45" t="s">
        <v>10</v>
      </c>
      <c r="D122" s="81">
        <v>5</v>
      </c>
      <c r="F122" s="45" t="str">
        <f>IFERROR(VLOOKUP(B122,'5 - Cruiser těžký'!C:C,1,0),"-")</f>
        <v>-</v>
      </c>
      <c r="G122" s="45" t="str">
        <f>IFERROR(VLOOKUP(B122,'Celkové pořadí'!D:D,1,0),"-")</f>
        <v>-</v>
      </c>
      <c r="H122" s="102">
        <f>COUNTIF('5 - Cruiser těžký'!C:C,B122)</f>
        <v>0</v>
      </c>
      <c r="I122" s="102">
        <f>COUNTIF('Celkové pořadí'!D:D,'Startovní listina'!B122)</f>
        <v>0</v>
      </c>
      <c r="K122" s="43" t="str">
        <f t="shared" si="8"/>
        <v>AMIGO II</v>
      </c>
    </row>
    <row r="123" spans="2:11" x14ac:dyDescent="0.25">
      <c r="B123" s="45" t="s">
        <v>34</v>
      </c>
      <c r="C123" s="45" t="s">
        <v>10</v>
      </c>
      <c r="D123" s="81">
        <v>5</v>
      </c>
      <c r="F123" s="45" t="str">
        <f>IFERROR(VLOOKUP(B123,'5 - Cruiser těžký'!C:C,1,0),"-")</f>
        <v>ANABELA</v>
      </c>
      <c r="G123" s="45" t="str">
        <f>IFERROR(VLOOKUP(B123,'Celkové pořadí'!D:D,1,0),"-")</f>
        <v>ANABELA</v>
      </c>
      <c r="H123" s="102">
        <f>COUNTIF('5 - Cruiser těžký'!C:C,B123)</f>
        <v>1</v>
      </c>
      <c r="I123" s="102">
        <f>COUNTIF('Celkové pořadí'!D:D,'Startovní listina'!B123)</f>
        <v>1</v>
      </c>
      <c r="K123" s="43" t="str">
        <f t="shared" si="8"/>
        <v>ANABELA</v>
      </c>
    </row>
    <row r="124" spans="2:11" x14ac:dyDescent="0.25">
      <c r="B124" s="45" t="s">
        <v>65</v>
      </c>
      <c r="C124" s="45" t="s">
        <v>10</v>
      </c>
      <c r="D124" s="81">
        <v>5</v>
      </c>
      <c r="F124" s="45" t="str">
        <f>IFERROR(VLOOKUP(B124,'5 - Cruiser těžký'!C:C,1,0),"-")</f>
        <v>ANNA</v>
      </c>
      <c r="G124" s="45" t="str">
        <f>IFERROR(VLOOKUP(B124,'Celkové pořadí'!D:D,1,0),"-")</f>
        <v>ANNA</v>
      </c>
      <c r="H124" s="102">
        <f>COUNTIF('5 - Cruiser těžký'!C:C,B124)</f>
        <v>1</v>
      </c>
      <c r="I124" s="102">
        <f>COUNTIF('Celkové pořadí'!D:D,'Startovní listina'!B124)</f>
        <v>1</v>
      </c>
      <c r="K124" s="43" t="str">
        <f t="shared" si="8"/>
        <v>ANNA</v>
      </c>
    </row>
    <row r="125" spans="2:11" x14ac:dyDescent="0.25">
      <c r="B125" s="64" t="s">
        <v>127</v>
      </c>
      <c r="C125" s="45" t="s">
        <v>10</v>
      </c>
      <c r="D125" s="81">
        <v>5</v>
      </c>
      <c r="F125" s="45" t="str">
        <f>IFERROR(VLOOKUP(B125,'5 - Cruiser těžký'!C:C,1,0),"-")</f>
        <v>ANTINOA</v>
      </c>
      <c r="G125" s="45" t="str">
        <f>IFERROR(VLOOKUP(B125,'Celkové pořadí'!D:D,1,0),"-")</f>
        <v>ANTINOA</v>
      </c>
      <c r="H125" s="102">
        <f>COUNTIF('5 - Cruiser těžký'!C:C,B125)</f>
        <v>1</v>
      </c>
      <c r="I125" s="102">
        <f>COUNTIF('Celkové pořadí'!D:D,'Startovní listina'!B125)</f>
        <v>1</v>
      </c>
      <c r="K125" s="43" t="str">
        <f t="shared" si="8"/>
        <v>ANTINOA</v>
      </c>
    </row>
    <row r="126" spans="2:11" x14ac:dyDescent="0.25">
      <c r="B126" s="45" t="s">
        <v>148</v>
      </c>
      <c r="C126" s="45" t="s">
        <v>10</v>
      </c>
      <c r="D126" s="81">
        <v>5</v>
      </c>
      <c r="F126" s="45" t="str">
        <f>IFERROR(VLOOKUP(B126,'5 - Cruiser těžký'!C:C,1,0),"-")</f>
        <v>-</v>
      </c>
      <c r="G126" s="45" t="str">
        <f>IFERROR(VLOOKUP(B126,'Celkové pořadí'!D:D,1,0),"-")</f>
        <v>-</v>
      </c>
      <c r="H126" s="102">
        <f>COUNTIF('5 - Cruiser těžký'!C:C,B126)</f>
        <v>0</v>
      </c>
      <c r="I126" s="102">
        <f>COUNTIF('Celkové pořadí'!D:D,'Startovní listina'!B126)</f>
        <v>0</v>
      </c>
      <c r="K126" s="43" t="str">
        <f t="shared" si="8"/>
        <v>AQUAMOLICS</v>
      </c>
    </row>
    <row r="127" spans="2:11" x14ac:dyDescent="0.25">
      <c r="B127" s="45" t="s">
        <v>178</v>
      </c>
      <c r="C127" s="45" t="s">
        <v>10</v>
      </c>
      <c r="D127" s="81">
        <v>5</v>
      </c>
      <c r="F127" s="45" t="str">
        <f>IFERROR(VLOOKUP(B127,'5 - Cruiser těžký'!C:C,1,0),"-")</f>
        <v>-</v>
      </c>
      <c r="G127" s="45" t="str">
        <f>IFERROR(VLOOKUP(B127,'Celkové pořadí'!D:D,1,0),"-")</f>
        <v>-</v>
      </c>
      <c r="H127" s="102">
        <f>COUNTIF('5 - Cruiser těžký'!C:C,B127)</f>
        <v>0</v>
      </c>
      <c r="I127" s="102">
        <f>COUNTIF('Celkové pořadí'!D:D,'Startovní listina'!B127)</f>
        <v>0</v>
      </c>
      <c r="K127" s="43" t="str">
        <f t="shared" si="8"/>
        <v>ARGUS</v>
      </c>
    </row>
    <row r="128" spans="2:11" x14ac:dyDescent="0.25">
      <c r="B128" s="64" t="s">
        <v>126</v>
      </c>
      <c r="C128" s="45" t="s">
        <v>10</v>
      </c>
      <c r="D128" s="81">
        <v>5</v>
      </c>
      <c r="F128" s="45" t="str">
        <f>IFERROR(VLOOKUP(B128,'5 - Cruiser těžký'!C:C,1,0),"-")</f>
        <v>ARZAGA</v>
      </c>
      <c r="G128" s="45" t="str">
        <f>IFERROR(VLOOKUP(B128,'Celkové pořadí'!D:D,1,0),"-")</f>
        <v>ARZAGA</v>
      </c>
      <c r="H128" s="102">
        <f>COUNTIF('5 - Cruiser těžký'!C:C,B128)</f>
        <v>1</v>
      </c>
      <c r="I128" s="102">
        <f>COUNTIF('Celkové pořadí'!D:D,'Startovní listina'!B128)</f>
        <v>1</v>
      </c>
      <c r="K128" s="43" t="str">
        <f t="shared" si="8"/>
        <v>ARZAGA</v>
      </c>
    </row>
    <row r="129" spans="2:11" x14ac:dyDescent="0.25">
      <c r="B129" s="45" t="s">
        <v>145</v>
      </c>
      <c r="C129" s="45" t="s">
        <v>10</v>
      </c>
      <c r="D129" s="81">
        <v>5</v>
      </c>
      <c r="F129" s="45" t="str">
        <f>IFERROR(VLOOKUP(B129,'5 - Cruiser těžký'!C:C,1,0),"-")</f>
        <v>-</v>
      </c>
      <c r="G129" s="45" t="str">
        <f>IFERROR(VLOOKUP(B129,'Celkové pořadí'!D:D,1,0),"-")</f>
        <v>-</v>
      </c>
      <c r="H129" s="102">
        <f>COUNTIF('5 - Cruiser těžký'!C:C,B129)</f>
        <v>0</v>
      </c>
      <c r="I129" s="102">
        <f>COUNTIF('Celkové pořadí'!D:D,'Startovní listina'!B129)</f>
        <v>0</v>
      </c>
      <c r="K129" s="43" t="str">
        <f t="shared" si="8"/>
        <v>ASTARTÉ</v>
      </c>
    </row>
    <row r="130" spans="2:11" x14ac:dyDescent="0.25">
      <c r="B130" s="45" t="s">
        <v>156</v>
      </c>
      <c r="C130" s="45" t="s">
        <v>10</v>
      </c>
      <c r="D130" s="81">
        <v>5</v>
      </c>
      <c r="F130" s="45" t="str">
        <f>IFERROR(VLOOKUP(B130,'5 - Cruiser těžký'!C:C,1,0),"-")</f>
        <v>ATLANTIS</v>
      </c>
      <c r="G130" s="45" t="str">
        <f>IFERROR(VLOOKUP(B130,'Celkové pořadí'!D:D,1,0),"-")</f>
        <v>ATLANTIS</v>
      </c>
      <c r="H130" s="102">
        <f>COUNTIF('5 - Cruiser těžký'!C:C,B130)</f>
        <v>1</v>
      </c>
      <c r="I130" s="102">
        <f>COUNTIF('Celkové pořadí'!D:D,'Startovní listina'!B130)</f>
        <v>1</v>
      </c>
      <c r="K130" s="43" t="str">
        <f t="shared" si="8"/>
        <v>ATLANTIS</v>
      </c>
    </row>
    <row r="131" spans="2:11" x14ac:dyDescent="0.25">
      <c r="B131" s="45" t="s">
        <v>158</v>
      </c>
      <c r="C131" s="45" t="s">
        <v>10</v>
      </c>
      <c r="D131" s="81">
        <v>5</v>
      </c>
      <c r="F131" s="45" t="str">
        <f>IFERROR(VLOOKUP(B131,'5 - Cruiser těžký'!C:C,1,0),"-")</f>
        <v>-</v>
      </c>
      <c r="G131" s="45" t="str">
        <f>IFERROR(VLOOKUP(B131,'Celkové pořadí'!D:D,1,0),"-")</f>
        <v>-</v>
      </c>
      <c r="H131" s="102">
        <f>COUNTIF('5 - Cruiser těžký'!C:C,B131)</f>
        <v>0</v>
      </c>
      <c r="I131" s="102">
        <f>COUNTIF('Celkové pořadí'!D:D,'Startovní listina'!B131)</f>
        <v>0</v>
      </c>
      <c r="K131" s="43" t="str">
        <f t="shared" si="8"/>
        <v>BARRACUDA</v>
      </c>
    </row>
    <row r="132" spans="2:11" x14ac:dyDescent="0.25">
      <c r="B132" s="64" t="s">
        <v>132</v>
      </c>
      <c r="C132" s="45" t="s">
        <v>10</v>
      </c>
      <c r="D132" s="81">
        <v>5</v>
      </c>
      <c r="F132" s="45" t="str">
        <f>IFERROR(VLOOKUP(B132,'5 - Cruiser těžký'!C:C,1,0),"-")</f>
        <v>BELLA (TC)</v>
      </c>
      <c r="G132" s="45" t="str">
        <f>IFERROR(VLOOKUP(B132,'Celkové pořadí'!D:D,1,0),"-")</f>
        <v>BELLA (TC)</v>
      </c>
      <c r="H132" s="102">
        <f>COUNTIF('5 - Cruiser těžký'!C:C,B132)</f>
        <v>1</v>
      </c>
      <c r="I132" s="102">
        <f>COUNTIF('Celkové pořadí'!D:D,'Startovní listina'!B132)</f>
        <v>1</v>
      </c>
      <c r="K132" s="43" t="str">
        <f t="shared" si="8"/>
        <v>BELLA (TC)</v>
      </c>
    </row>
    <row r="133" spans="2:11" x14ac:dyDescent="0.25">
      <c r="B133" s="45" t="s">
        <v>199</v>
      </c>
      <c r="C133" s="45" t="s">
        <v>10</v>
      </c>
      <c r="D133" s="81">
        <v>5</v>
      </c>
      <c r="F133" s="45" t="str">
        <f>IFERROR(VLOOKUP(B133,'5 - Cruiser těžký'!C:C,1,0),"-")</f>
        <v>BENETEU</v>
      </c>
      <c r="G133" s="45" t="str">
        <f>IFERROR(VLOOKUP(B133,'Celkové pořadí'!D:D,1,0),"-")</f>
        <v>BENETEU</v>
      </c>
      <c r="H133" s="102">
        <f>COUNTIF('5 - Cruiser těžký'!C:C,B133)</f>
        <v>1</v>
      </c>
      <c r="I133" s="102">
        <f>COUNTIF('Celkové pořadí'!D:D,'Startovní listina'!B133)</f>
        <v>1</v>
      </c>
      <c r="K133" s="43" t="str">
        <f t="shared" si="8"/>
        <v>BENETEU</v>
      </c>
    </row>
    <row r="134" spans="2:11" x14ac:dyDescent="0.25">
      <c r="B134" s="45" t="s">
        <v>73</v>
      </c>
      <c r="C134" s="45" t="s">
        <v>10</v>
      </c>
      <c r="D134" s="81">
        <v>5</v>
      </c>
      <c r="F134" s="45" t="str">
        <f>IFERROR(VLOOKUP(B134,'5 - Cruiser těžký'!C:C,1,0),"-")</f>
        <v>BIENE</v>
      </c>
      <c r="G134" s="45" t="str">
        <f>IFERROR(VLOOKUP(B134,'Celkové pořadí'!D:D,1,0),"-")</f>
        <v>BIENE</v>
      </c>
      <c r="H134" s="102">
        <f>COUNTIF('5 - Cruiser těžký'!C:C,B134)</f>
        <v>1</v>
      </c>
      <c r="I134" s="102">
        <f>COUNTIF('Celkové pořadí'!D:D,'Startovní listina'!B134)</f>
        <v>1</v>
      </c>
      <c r="K134" s="43" t="str">
        <f t="shared" si="8"/>
        <v>BIENE</v>
      </c>
    </row>
    <row r="135" spans="2:11" x14ac:dyDescent="0.25">
      <c r="B135" s="45" t="s">
        <v>162</v>
      </c>
      <c r="C135" s="45" t="s">
        <v>10</v>
      </c>
      <c r="D135" s="81">
        <v>5</v>
      </c>
      <c r="F135" s="45" t="str">
        <f>IFERROR(VLOOKUP(B135,'5 - Cruiser těžký'!C:C,1,0),"-")</f>
        <v>-</v>
      </c>
      <c r="G135" s="45" t="str">
        <f>IFERROR(VLOOKUP(B135,'Celkové pořadí'!D:D,1,0),"-")</f>
        <v>-</v>
      </c>
      <c r="H135" s="102">
        <f>COUNTIF('5 - Cruiser těžký'!C:C,B135)</f>
        <v>0</v>
      </c>
      <c r="I135" s="102">
        <f>COUNTIF('Celkové pořadí'!D:D,'Startovní listina'!B135)</f>
        <v>0</v>
      </c>
      <c r="K135" s="43" t="str">
        <f t="shared" si="8"/>
        <v>CALLISTO</v>
      </c>
    </row>
    <row r="136" spans="2:11" x14ac:dyDescent="0.25">
      <c r="B136" s="45" t="s">
        <v>139</v>
      </c>
      <c r="C136" s="45" t="s">
        <v>10</v>
      </c>
      <c r="D136" s="81">
        <v>5</v>
      </c>
      <c r="F136" s="45" t="str">
        <f>IFERROR(VLOOKUP(B136,'5 - Cruiser těžký'!C:C,1,0),"-")</f>
        <v>-</v>
      </c>
      <c r="G136" s="45" t="str">
        <f>IFERROR(VLOOKUP(B136,'Celkové pořadí'!D:D,1,0),"-")</f>
        <v>-</v>
      </c>
      <c r="H136" s="102">
        <f>COUNTIF('5 - Cruiser těžký'!C:C,B136)</f>
        <v>0</v>
      </c>
      <c r="I136" s="102">
        <f>COUNTIF('Celkové pořadí'!D:D,'Startovní listina'!B136)</f>
        <v>0</v>
      </c>
      <c r="K136" s="43" t="str">
        <f t="shared" si="8"/>
        <v>CANDY</v>
      </c>
    </row>
    <row r="137" spans="2:11" x14ac:dyDescent="0.25">
      <c r="B137" s="45" t="s">
        <v>72</v>
      </c>
      <c r="C137" s="45" t="s">
        <v>10</v>
      </c>
      <c r="D137" s="81">
        <v>5</v>
      </c>
      <c r="F137" s="45" t="str">
        <f>IFERROR(VLOOKUP(B137,'5 - Cruiser těžký'!C:C,1,0),"-")</f>
        <v>-</v>
      </c>
      <c r="G137" s="45" t="str">
        <f>IFERROR(VLOOKUP(B137,'Celkové pořadí'!D:D,1,0),"-")</f>
        <v>-</v>
      </c>
      <c r="H137" s="102">
        <f>COUNTIF('5 - Cruiser těžký'!C:C,B137)</f>
        <v>0</v>
      </c>
      <c r="I137" s="102">
        <f>COUNTIF('Celkové pořadí'!D:D,'Startovní listina'!B137)</f>
        <v>0</v>
      </c>
      <c r="K137" s="43" t="str">
        <f t="shared" si="8"/>
        <v>CARAMELA</v>
      </c>
    </row>
    <row r="138" spans="2:11" x14ac:dyDescent="0.25">
      <c r="B138" s="45" t="s">
        <v>61</v>
      </c>
      <c r="C138" s="45" t="s">
        <v>10</v>
      </c>
      <c r="D138" s="81">
        <v>5</v>
      </c>
      <c r="F138" s="45" t="str">
        <f>IFERROR(VLOOKUP(B138,'5 - Cruiser těžký'!C:C,1,0),"-")</f>
        <v>CARAMELLA</v>
      </c>
      <c r="G138" s="45" t="str">
        <f>IFERROR(VLOOKUP(B138,'Celkové pořadí'!D:D,1,0),"-")</f>
        <v>CARAMELLA</v>
      </c>
      <c r="H138" s="102">
        <f>COUNTIF('5 - Cruiser těžký'!C:C,B138)</f>
        <v>1</v>
      </c>
      <c r="I138" s="102">
        <f>COUNTIF('Celkové pořadí'!D:D,'Startovní listina'!B138)</f>
        <v>1</v>
      </c>
      <c r="K138" s="43" t="str">
        <f t="shared" si="8"/>
        <v>CARAMELLA</v>
      </c>
    </row>
    <row r="139" spans="2:11" x14ac:dyDescent="0.25">
      <c r="B139" s="64" t="s">
        <v>123</v>
      </c>
      <c r="C139" s="45" t="s">
        <v>10</v>
      </c>
      <c r="D139" s="81">
        <v>5</v>
      </c>
      <c r="F139" s="45" t="str">
        <f>IFERROR(VLOOKUP(B139,'5 - Cruiser těžký'!C:C,1,0),"-")</f>
        <v>CARAVELE</v>
      </c>
      <c r="G139" s="45" t="str">
        <f>IFERROR(VLOOKUP(B139,'Celkové pořadí'!D:D,1,0),"-")</f>
        <v>CARAVELE</v>
      </c>
      <c r="H139" s="102">
        <f>COUNTIF('5 - Cruiser těžký'!C:C,B139)</f>
        <v>1</v>
      </c>
      <c r="I139" s="102">
        <f>COUNTIF('Celkové pořadí'!D:D,'Startovní listina'!B139)</f>
        <v>1</v>
      </c>
      <c r="K139" s="43" t="str">
        <f t="shared" si="8"/>
        <v>CARAVELE</v>
      </c>
    </row>
    <row r="140" spans="2:11" x14ac:dyDescent="0.25">
      <c r="B140" s="45" t="s">
        <v>170</v>
      </c>
      <c r="C140" s="45" t="s">
        <v>10</v>
      </c>
      <c r="D140" s="81">
        <v>5</v>
      </c>
      <c r="F140" s="45" t="str">
        <f>IFERROR(VLOOKUP(B140,'5 - Cruiser těžký'!C:C,1,0),"-")</f>
        <v>-</v>
      </c>
      <c r="G140" s="45" t="str">
        <f>IFERROR(VLOOKUP(B140,'Celkové pořadí'!D:D,1,0),"-")</f>
        <v>-</v>
      </c>
      <c r="H140" s="102">
        <f>COUNTIF('5 - Cruiser těžký'!C:C,B140)</f>
        <v>0</v>
      </c>
      <c r="I140" s="102">
        <f>COUNTIF('Celkové pořadí'!D:D,'Startovní listina'!B140)</f>
        <v>0</v>
      </c>
      <c r="K140" s="43" t="str">
        <f t="shared" si="8"/>
        <v>CARPE DIEM</v>
      </c>
    </row>
    <row r="141" spans="2:11" x14ac:dyDescent="0.25">
      <c r="B141" s="45" t="s">
        <v>183</v>
      </c>
      <c r="C141" s="45" t="s">
        <v>10</v>
      </c>
      <c r="D141" s="81">
        <v>5</v>
      </c>
      <c r="F141" s="45" t="str">
        <f>IFERROR(VLOOKUP(B141,'5 - Cruiser těžký'!C:C,1,0),"-")</f>
        <v>CETUS</v>
      </c>
      <c r="G141" s="45" t="str">
        <f>IFERROR(VLOOKUP(B141,'Celkové pořadí'!D:D,1,0),"-")</f>
        <v>CETUS</v>
      </c>
      <c r="H141" s="102">
        <f>COUNTIF('5 - Cruiser těžký'!C:C,B141)</f>
        <v>1</v>
      </c>
      <c r="I141" s="102">
        <f>COUNTIF('Celkové pořadí'!D:D,'Startovní listina'!B141)</f>
        <v>1</v>
      </c>
      <c r="K141" s="43" t="str">
        <f t="shared" si="8"/>
        <v>CETUS</v>
      </c>
    </row>
    <row r="142" spans="2:11" x14ac:dyDescent="0.25">
      <c r="B142" s="45" t="s">
        <v>75</v>
      </c>
      <c r="C142" s="45" t="s">
        <v>10</v>
      </c>
      <c r="D142" s="81">
        <v>5</v>
      </c>
      <c r="F142" s="45" t="str">
        <f>IFERROR(VLOOKUP(B142,'5 - Cruiser těžký'!C:C,1,0),"-")</f>
        <v>-</v>
      </c>
      <c r="G142" s="45" t="str">
        <f>IFERROR(VLOOKUP(B142,'Celkové pořadí'!D:D,1,0),"-")</f>
        <v>-</v>
      </c>
      <c r="H142" s="102">
        <f>COUNTIF('5 - Cruiser těžký'!C:C,B142)</f>
        <v>0</v>
      </c>
      <c r="I142" s="102">
        <f>COUNTIF('Celkové pořadí'!D:D,'Startovní listina'!B142)</f>
        <v>0</v>
      </c>
      <c r="K142" s="43" t="str">
        <f t="shared" si="8"/>
        <v>CLEA</v>
      </c>
    </row>
    <row r="143" spans="2:11" x14ac:dyDescent="0.25">
      <c r="B143" s="64" t="s">
        <v>115</v>
      </c>
      <c r="C143" s="45" t="s">
        <v>10</v>
      </c>
      <c r="D143" s="81">
        <v>5</v>
      </c>
      <c r="F143" s="45" t="str">
        <f>IFERROR(VLOOKUP(B143,'5 - Cruiser těžký'!C:C,1,0),"-")</f>
        <v>COLUMBIA</v>
      </c>
      <c r="G143" s="45" t="str">
        <f>IFERROR(VLOOKUP(B143,'Celkové pořadí'!D:D,1,0),"-")</f>
        <v>COLUMBIA</v>
      </c>
      <c r="H143" s="102">
        <f>COUNTIF('5 - Cruiser těžký'!C:C,B143)</f>
        <v>1</v>
      </c>
      <c r="I143" s="102">
        <f>COUNTIF('Celkové pořadí'!D:D,'Startovní listina'!B143)</f>
        <v>1</v>
      </c>
      <c r="K143" s="43" t="str">
        <f t="shared" si="8"/>
        <v>COLUMBIA</v>
      </c>
    </row>
    <row r="144" spans="2:11" x14ac:dyDescent="0.25">
      <c r="B144" s="45" t="s">
        <v>210</v>
      </c>
      <c r="C144" s="45" t="s">
        <v>10</v>
      </c>
      <c r="D144" s="81">
        <v>5</v>
      </c>
      <c r="F144" s="45" t="str">
        <f>IFERROR(VLOOKUP(B144,'5 - Cruiser těžký'!C:C,1,0),"-")</f>
        <v>DHALIA</v>
      </c>
      <c r="G144" s="45" t="str">
        <f>IFERROR(VLOOKUP(B144,'Celkové pořadí'!D:D,1,0),"-")</f>
        <v>DHALIA</v>
      </c>
      <c r="H144" s="102">
        <f>COUNTIF('5 - Cruiser těžký'!C:C,B144)</f>
        <v>1</v>
      </c>
      <c r="I144" s="102">
        <f>COUNTIF('Celkové pořadí'!D:D,'Startovní listina'!B198)</f>
        <v>1</v>
      </c>
      <c r="K144" s="43" t="str">
        <f t="shared" si="8"/>
        <v>DHALIA</v>
      </c>
    </row>
    <row r="145" spans="2:11" x14ac:dyDescent="0.25">
      <c r="B145" s="45" t="s">
        <v>211</v>
      </c>
      <c r="C145" s="45" t="s">
        <v>10</v>
      </c>
      <c r="D145" s="81">
        <v>5</v>
      </c>
      <c r="F145" s="45" t="str">
        <f>IFERROR(VLOOKUP(B145,'5 - Cruiser těžký'!C:C,1,0),"-")</f>
        <v>DON ELLIOTT</v>
      </c>
      <c r="G145" s="45" t="str">
        <f>IFERROR(VLOOKUP(B145,'Celkové pořadí'!D:D,1,0),"-")</f>
        <v>DON ELLIOTT</v>
      </c>
      <c r="H145" s="102">
        <f>COUNTIF('5 - Cruiser těžký'!C:C,B145)</f>
        <v>1</v>
      </c>
      <c r="I145" s="102">
        <f>COUNTIF('Celkové pořadí'!D:D,'Startovní listina'!B199)</f>
        <v>1</v>
      </c>
      <c r="K145" s="43" t="str">
        <f t="shared" si="8"/>
        <v>DON ELLIOTT</v>
      </c>
    </row>
    <row r="146" spans="2:11" x14ac:dyDescent="0.25">
      <c r="B146" s="64" t="s">
        <v>131</v>
      </c>
      <c r="C146" s="45" t="s">
        <v>10</v>
      </c>
      <c r="D146" s="81">
        <v>5</v>
      </c>
      <c r="F146" s="45" t="str">
        <f>IFERROR(VLOOKUP(B146,'5 - Cruiser těžký'!C:C,1,0),"-")</f>
        <v>EL NIŇO</v>
      </c>
      <c r="G146" s="45" t="str">
        <f>IFERROR(VLOOKUP(B146,'Celkové pořadí'!D:D,1,0),"-")</f>
        <v>EL NIŇO</v>
      </c>
      <c r="H146" s="102">
        <f>COUNTIF('5 - Cruiser těžký'!C:C,B146)</f>
        <v>1</v>
      </c>
      <c r="I146" s="102">
        <f>COUNTIF('Celkové pořadí'!D:D,'Startovní listina'!B144)</f>
        <v>1</v>
      </c>
      <c r="K146" s="43" t="str">
        <f t="shared" si="8"/>
        <v>EL NIŇO</v>
      </c>
    </row>
    <row r="147" spans="2:11" x14ac:dyDescent="0.25">
      <c r="B147" s="45" t="s">
        <v>174</v>
      </c>
      <c r="C147" s="45" t="s">
        <v>10</v>
      </c>
      <c r="D147" s="81">
        <v>5</v>
      </c>
      <c r="F147" s="45" t="str">
        <f>IFERROR(VLOOKUP(B147,'5 - Cruiser těžký'!C:C,1,0),"-")</f>
        <v>-</v>
      </c>
      <c r="G147" s="45" t="str">
        <f>IFERROR(VLOOKUP(B147,'Celkové pořadí'!D:D,1,0),"-")</f>
        <v>-</v>
      </c>
      <c r="H147" s="102">
        <f>COUNTIF('5 - Cruiser těžký'!C:C,B147)</f>
        <v>0</v>
      </c>
      <c r="I147" s="102">
        <f>COUNTIF('Celkové pořadí'!D:D,'Startovní listina'!B145)</f>
        <v>1</v>
      </c>
      <c r="K147" s="43" t="str">
        <f t="shared" si="8"/>
        <v>ESET II</v>
      </c>
    </row>
    <row r="148" spans="2:11" x14ac:dyDescent="0.25">
      <c r="B148" s="45" t="s">
        <v>77</v>
      </c>
      <c r="C148" s="45" t="s">
        <v>10</v>
      </c>
      <c r="D148" s="81">
        <v>5</v>
      </c>
      <c r="F148" s="45" t="str">
        <f>IFERROR(VLOOKUP(B148,'5 - Cruiser těžký'!C:C,1,0),"-")</f>
        <v>-</v>
      </c>
      <c r="G148" s="45" t="str">
        <f>IFERROR(VLOOKUP(B148,'Celkové pořadí'!D:D,1,0),"-")</f>
        <v>-</v>
      </c>
      <c r="H148" s="102">
        <f>COUNTIF('5 - Cruiser těžký'!C:C,B148)</f>
        <v>0</v>
      </c>
      <c r="I148" s="102">
        <f>COUNTIF('Celkové pořadí'!D:D,'Startovní listina'!B146)</f>
        <v>1</v>
      </c>
      <c r="K148" s="43" t="str">
        <f t="shared" si="8"/>
        <v>FIESTA</v>
      </c>
    </row>
    <row r="149" spans="2:11" x14ac:dyDescent="0.25">
      <c r="B149" s="45" t="s">
        <v>82</v>
      </c>
      <c r="C149" s="45" t="s">
        <v>10</v>
      </c>
      <c r="D149" s="81">
        <v>5</v>
      </c>
      <c r="F149" s="45" t="str">
        <f>IFERROR(VLOOKUP(B149,'5 - Cruiser těžký'!C:C,1,0),"-")</f>
        <v>-</v>
      </c>
      <c r="G149" s="45" t="str">
        <f>IFERROR(VLOOKUP(B149,'Celkové pořadí'!D:D,1,0),"-")</f>
        <v>-</v>
      </c>
      <c r="H149" s="102">
        <f>COUNTIF('5 - Cruiser těžký'!C:C,B149)</f>
        <v>0</v>
      </c>
      <c r="I149" s="102">
        <f>COUNTIF('Celkové pořadí'!D:D,'Startovní listina'!B147)</f>
        <v>0</v>
      </c>
      <c r="K149" s="43" t="str">
        <f t="shared" si="8"/>
        <v>FLAIT</v>
      </c>
    </row>
    <row r="150" spans="2:11" x14ac:dyDescent="0.25">
      <c r="B150" s="45" t="s">
        <v>182</v>
      </c>
      <c r="C150" s="45" t="s">
        <v>10</v>
      </c>
      <c r="D150" s="81">
        <v>5</v>
      </c>
      <c r="F150" s="45" t="str">
        <f>IFERROR(VLOOKUP(B150,'5 - Cruiser těžký'!C:C,1,0),"-")</f>
        <v>FOR SAIL</v>
      </c>
      <c r="G150" s="45" t="str">
        <f>IFERROR(VLOOKUP(B150,'Celkové pořadí'!D:D,1,0),"-")</f>
        <v>FOR SAIL</v>
      </c>
      <c r="H150" s="102">
        <f>COUNTIF('5 - Cruiser těžký'!C:C,B150)</f>
        <v>1</v>
      </c>
      <c r="I150" s="102">
        <f>COUNTIF('Celkové pořadí'!D:D,'Startovní listina'!B148)</f>
        <v>0</v>
      </c>
      <c r="K150" s="43" t="str">
        <f t="shared" si="8"/>
        <v>FOR SAIL</v>
      </c>
    </row>
    <row r="151" spans="2:11" x14ac:dyDescent="0.25">
      <c r="B151" s="45" t="s">
        <v>64</v>
      </c>
      <c r="C151" s="45" t="s">
        <v>10</v>
      </c>
      <c r="D151" s="81">
        <v>5</v>
      </c>
      <c r="F151" s="45" t="str">
        <f>IFERROR(VLOOKUP(B151,'5 - Cruiser těžký'!C:C,1,0),"-")</f>
        <v>FRIEDA</v>
      </c>
      <c r="G151" s="45" t="str">
        <f>IFERROR(VLOOKUP(B151,'Celkové pořadí'!D:D,1,0),"-")</f>
        <v>FRIEDA</v>
      </c>
      <c r="H151" s="102">
        <f>COUNTIF('5 - Cruiser těžký'!C:C,B151)</f>
        <v>1</v>
      </c>
      <c r="I151" s="102">
        <f>COUNTIF('Celkové pořadí'!D:D,'Startovní listina'!B149)</f>
        <v>0</v>
      </c>
      <c r="K151" s="43" t="str">
        <f t="shared" ref="K151:K182" si="9">UPPER(B151)</f>
        <v>FRIEDA</v>
      </c>
    </row>
    <row r="152" spans="2:11" x14ac:dyDescent="0.25">
      <c r="B152" s="45" t="s">
        <v>31</v>
      </c>
      <c r="C152" s="45" t="s">
        <v>10</v>
      </c>
      <c r="D152" s="81">
        <v>5</v>
      </c>
      <c r="F152" s="45" t="str">
        <f>IFERROR(VLOOKUP(B152,'5 - Cruiser těžký'!C:C,1,0),"-")</f>
        <v>GERONIMO</v>
      </c>
      <c r="G152" s="45" t="str">
        <f>IFERROR(VLOOKUP(B152,'Celkové pořadí'!D:D,1,0),"-")</f>
        <v>GERONIMO</v>
      </c>
      <c r="H152" s="102">
        <f>COUNTIF('5 - Cruiser těžký'!C:C,B152)</f>
        <v>1</v>
      </c>
      <c r="I152" s="102">
        <f>COUNTIF('Celkové pořadí'!D:D,'Startovní listina'!B150)</f>
        <v>1</v>
      </c>
      <c r="K152" s="43" t="str">
        <f t="shared" si="9"/>
        <v>GERONIMO</v>
      </c>
    </row>
    <row r="153" spans="2:11" x14ac:dyDescent="0.25">
      <c r="B153" s="45" t="s">
        <v>137</v>
      </c>
      <c r="C153" s="45" t="s">
        <v>10</v>
      </c>
      <c r="D153" s="81">
        <v>5</v>
      </c>
      <c r="F153" s="45" t="str">
        <f>IFERROR(VLOOKUP(B153,'5 - Cruiser těžký'!C:C,1,0),"-")</f>
        <v>GLORIA</v>
      </c>
      <c r="G153" s="45" t="str">
        <f>IFERROR(VLOOKUP(B153,'Celkové pořadí'!D:D,1,0),"-")</f>
        <v>GLORIA</v>
      </c>
      <c r="H153" s="102">
        <f>COUNTIF('5 - Cruiser těžký'!C:C,B153)</f>
        <v>1</v>
      </c>
      <c r="I153" s="102">
        <f>COUNTIF('Celkové pořadí'!D:D,'Startovní listina'!B151)</f>
        <v>1</v>
      </c>
      <c r="K153" s="43" t="str">
        <f t="shared" si="9"/>
        <v>GLORIA</v>
      </c>
    </row>
    <row r="154" spans="2:11" x14ac:dyDescent="0.25">
      <c r="B154" s="45" t="s">
        <v>209</v>
      </c>
      <c r="C154" s="45" t="s">
        <v>10</v>
      </c>
      <c r="D154" s="81">
        <v>5</v>
      </c>
      <c r="F154" s="45" t="str">
        <f>IFERROR(VLOOKUP(B154,'5 - Cruiser těžký'!C:C,1,0),"-")</f>
        <v>GRACE</v>
      </c>
      <c r="G154" s="45" t="str">
        <f>IFERROR(VLOOKUP(B154,'Celkové pořadí'!D:D,1,0),"-")</f>
        <v>GRACE</v>
      </c>
      <c r="H154" s="102">
        <f>COUNTIF('5 - Cruiser těžký'!C:C,B154)</f>
        <v>1</v>
      </c>
      <c r="I154" s="102">
        <f>COUNTIF('Celkové pořadí'!D:D,'Startovní listina'!B197)</f>
        <v>0</v>
      </c>
      <c r="K154" s="43" t="str">
        <f t="shared" si="9"/>
        <v>GRACE</v>
      </c>
    </row>
    <row r="155" spans="2:11" x14ac:dyDescent="0.25">
      <c r="B155" s="45" t="s">
        <v>163</v>
      </c>
      <c r="C155" s="45" t="s">
        <v>10</v>
      </c>
      <c r="D155" s="81">
        <v>5</v>
      </c>
      <c r="F155" s="45" t="str">
        <f>IFERROR(VLOOKUP(B155,'5 - Cruiser těžký'!C:C,1,0),"-")</f>
        <v>HAI AU</v>
      </c>
      <c r="G155" s="45" t="str">
        <f>IFERROR(VLOOKUP(B155,'Celkové pořadí'!D:D,1,0),"-")</f>
        <v>HAI AU</v>
      </c>
      <c r="H155" s="102">
        <f>COUNTIF('5 - Cruiser těžký'!C:C,B155)</f>
        <v>1</v>
      </c>
      <c r="I155" s="102">
        <f>COUNTIF('Celkové pořadí'!D:D,'Startovní listina'!B152)</f>
        <v>1</v>
      </c>
      <c r="K155" s="43" t="str">
        <f t="shared" si="9"/>
        <v>HAI AU</v>
      </c>
    </row>
    <row r="156" spans="2:11" x14ac:dyDescent="0.25">
      <c r="B156" s="45" t="s">
        <v>215</v>
      </c>
      <c r="C156" s="45" t="s">
        <v>10</v>
      </c>
      <c r="D156" s="81">
        <v>5</v>
      </c>
      <c r="F156" s="45" t="str">
        <f>IFERROR(VLOOKUP(B156,'5 - Cruiser těžký'!C:C,1,0),"-")</f>
        <v>HERZI 2</v>
      </c>
      <c r="G156" s="45" t="str">
        <f>IFERROR(VLOOKUP(B156,'Celkové pořadí'!D:D,1,0),"-")</f>
        <v>HERZI 2</v>
      </c>
      <c r="H156" s="102">
        <f>COUNTIF('5 - Cruiser těžký'!C:C,B156)</f>
        <v>1</v>
      </c>
      <c r="I156" s="102">
        <f>COUNTIF('Celkové pořadí'!D:D,'Startovní listina'!B201)</f>
        <v>1</v>
      </c>
      <c r="K156" s="43" t="str">
        <f t="shared" si="9"/>
        <v>HERZI 2</v>
      </c>
    </row>
    <row r="157" spans="2:11" x14ac:dyDescent="0.25">
      <c r="B157" s="64" t="s">
        <v>119</v>
      </c>
      <c r="C157" s="45" t="s">
        <v>10</v>
      </c>
      <c r="D157" s="81">
        <v>5</v>
      </c>
      <c r="F157" s="45" t="str">
        <f>IFERROR(VLOOKUP(B157,'5 - Cruiser těžký'!C:C,1,0),"-")</f>
        <v>HOLIDAY</v>
      </c>
      <c r="G157" s="45" t="str">
        <f>IFERROR(VLOOKUP(B157,'Celkové pořadí'!D:D,1,0),"-")</f>
        <v>HOLIDAY</v>
      </c>
      <c r="H157" s="102">
        <f>COUNTIF('5 - Cruiser těžký'!C:C,B157)</f>
        <v>1</v>
      </c>
      <c r="I157" s="102">
        <f>COUNTIF('Celkové pořadí'!D:D,'Startovní listina'!B153)</f>
        <v>1</v>
      </c>
      <c r="K157" s="43" t="str">
        <f t="shared" si="9"/>
        <v>HOLIDAY</v>
      </c>
    </row>
    <row r="158" spans="2:11" x14ac:dyDescent="0.25">
      <c r="B158" s="45" t="s">
        <v>179</v>
      </c>
      <c r="C158" s="45" t="s">
        <v>10</v>
      </c>
      <c r="D158" s="81">
        <v>5</v>
      </c>
      <c r="F158" s="45" t="str">
        <f>IFERROR(VLOOKUP(B158,'5 - Cruiser těžký'!C:C,1,0),"-")</f>
        <v>CHVILKA</v>
      </c>
      <c r="G158" s="45" t="str">
        <f>IFERROR(VLOOKUP(B158,'Celkové pořadí'!D:D,1,0),"-")</f>
        <v>CHVILKA</v>
      </c>
      <c r="H158" s="102">
        <f>COUNTIF('5 - Cruiser těžký'!C:C,B158)</f>
        <v>1</v>
      </c>
      <c r="I158" s="102">
        <f>COUNTIF('Celkové pořadí'!D:D,'Startovní listina'!B154)</f>
        <v>1</v>
      </c>
      <c r="K158" s="43" t="str">
        <f t="shared" si="9"/>
        <v>CHVILKA</v>
      </c>
    </row>
    <row r="159" spans="2:11" x14ac:dyDescent="0.25">
      <c r="B159" s="45" t="s">
        <v>208</v>
      </c>
      <c r="C159" s="45" t="s">
        <v>10</v>
      </c>
      <c r="D159" s="81">
        <v>5</v>
      </c>
      <c r="F159" s="45" t="str">
        <f>IFERROR(VLOOKUP(B159,'5 - Cruiser těžký'!C:C,1,0),"-")</f>
        <v>INKA</v>
      </c>
      <c r="G159" s="45" t="str">
        <f>IFERROR(VLOOKUP(B159,'Celkové pořadí'!D:D,1,0),"-")</f>
        <v>INKA</v>
      </c>
      <c r="H159" s="102">
        <f>COUNTIF('5 - Cruiser těžký'!C:C,B159)</f>
        <v>1</v>
      </c>
      <c r="I159" s="102">
        <f>COUNTIF('Celkové pořadí'!D:D,'Startovní listina'!B196)</f>
        <v>1</v>
      </c>
      <c r="K159" s="43" t="str">
        <f t="shared" si="9"/>
        <v>INKA</v>
      </c>
    </row>
    <row r="160" spans="2:11" x14ac:dyDescent="0.25">
      <c r="B160" s="45" t="s">
        <v>150</v>
      </c>
      <c r="C160" s="45" t="s">
        <v>10</v>
      </c>
      <c r="D160" s="81">
        <v>5</v>
      </c>
      <c r="F160" s="45" t="str">
        <f>IFERROR(VLOOKUP(B160,'5 - Cruiser těžký'!C:C,1,0),"-")</f>
        <v>-</v>
      </c>
      <c r="G160" s="45" t="str">
        <f>IFERROR(VLOOKUP(B160,'Celkové pořadí'!D:D,1,0),"-")</f>
        <v>-</v>
      </c>
      <c r="H160" s="102">
        <f>COUNTIF('5 - Cruiser těžký'!C:C,B160)</f>
        <v>0</v>
      </c>
      <c r="I160" s="102">
        <f>COUNTIF('Celkové pořadí'!D:D,'Startovní listina'!B155)</f>
        <v>1</v>
      </c>
      <c r="K160" s="43" t="str">
        <f t="shared" si="9"/>
        <v>JANET</v>
      </c>
    </row>
    <row r="161" spans="2:11" x14ac:dyDescent="0.25">
      <c r="B161" s="45" t="s">
        <v>213</v>
      </c>
      <c r="C161" s="45" t="s">
        <v>10</v>
      </c>
      <c r="D161" s="81">
        <v>5</v>
      </c>
      <c r="F161" s="45" t="str">
        <f>IFERROR(VLOOKUP(B161,'5 - Cruiser těžký'!C:C,1,0),"-")</f>
        <v>JANOSCH</v>
      </c>
      <c r="G161" s="45" t="str">
        <f>IFERROR(VLOOKUP(B161,'Celkové pořadí'!D:D,1,0),"-")</f>
        <v>JANOSCH</v>
      </c>
      <c r="H161" s="102">
        <f>COUNTIF('5 - Cruiser těžký'!C:C,B161)</f>
        <v>1</v>
      </c>
      <c r="I161" s="102">
        <f>COUNTIF('Celkové pořadí'!D:D,'Startovní listina'!B200)</f>
        <v>0</v>
      </c>
      <c r="K161" s="43" t="str">
        <f t="shared" si="9"/>
        <v>JANOSCH</v>
      </c>
    </row>
    <row r="162" spans="2:11" x14ac:dyDescent="0.25">
      <c r="B162" s="45" t="s">
        <v>201</v>
      </c>
      <c r="C162" s="45" t="s">
        <v>10</v>
      </c>
      <c r="D162" s="81">
        <v>5</v>
      </c>
      <c r="F162" s="45" t="str">
        <f>IFERROR(VLOOKUP(B162,'5 - Cruiser těžký'!C:C,1,0),"-")</f>
        <v>JITKA</v>
      </c>
      <c r="G162" s="45" t="str">
        <f>IFERROR(VLOOKUP(B162,'Celkové pořadí'!D:D,1,0),"-")</f>
        <v>JITKA</v>
      </c>
      <c r="H162" s="102">
        <f>COUNTIF('5 - Cruiser těžký'!C:C,B162)</f>
        <v>1</v>
      </c>
      <c r="I162" s="102">
        <f>COUNTIF('Celkové pořadí'!D:D,'Startovní listina'!B156)</f>
        <v>1</v>
      </c>
      <c r="K162" s="43" t="str">
        <f t="shared" si="9"/>
        <v>JITKA</v>
      </c>
    </row>
    <row r="163" spans="2:11" x14ac:dyDescent="0.25">
      <c r="B163" s="45" t="s">
        <v>173</v>
      </c>
      <c r="C163" s="45" t="s">
        <v>10</v>
      </c>
      <c r="D163" s="81">
        <v>5</v>
      </c>
      <c r="F163" s="45" t="str">
        <f>IFERROR(VLOOKUP(B163,'5 - Cruiser těžký'!C:C,1,0),"-")</f>
        <v>-</v>
      </c>
      <c r="G163" s="45" t="str">
        <f>IFERROR(VLOOKUP(B163,'Celkové pořadí'!D:D,1,0),"-")</f>
        <v>-</v>
      </c>
      <c r="H163" s="102">
        <f>COUNTIF('5 - Cruiser těžký'!C:C,B163)</f>
        <v>0</v>
      </c>
      <c r="I163" s="102">
        <f>COUNTIF('Celkové pořadí'!D:D,'Startovní listina'!B157)</f>
        <v>1</v>
      </c>
      <c r="K163" s="43" t="str">
        <f t="shared" si="9"/>
        <v>KARAMELA</v>
      </c>
    </row>
    <row r="164" spans="2:11" x14ac:dyDescent="0.25">
      <c r="B164" s="45" t="s">
        <v>216</v>
      </c>
      <c r="C164" s="45" t="s">
        <v>10</v>
      </c>
      <c r="D164" s="81">
        <v>5</v>
      </c>
      <c r="F164" s="45" t="str">
        <f>IFERROR(VLOOKUP(B164,'5 - Cruiser těžký'!C:C,1,0),"-")</f>
        <v>KLAUDIE</v>
      </c>
      <c r="G164" s="45" t="str">
        <f>IFERROR(VLOOKUP(B164,'Celkové pořadí'!D:D,1,0),"-")</f>
        <v>KLAUDIE</v>
      </c>
      <c r="H164" s="102">
        <f>COUNTIF('5 - Cruiser těžký'!C:C,B164)</f>
        <v>1</v>
      </c>
      <c r="I164" s="102">
        <f>COUNTIF('Celkové pořadí'!D:D,'Startovní listina'!B202)</f>
        <v>1</v>
      </c>
      <c r="K164" s="43" t="str">
        <f t="shared" si="9"/>
        <v>KLAUDIE</v>
      </c>
    </row>
    <row r="165" spans="2:11" x14ac:dyDescent="0.25">
      <c r="B165" s="64" t="s">
        <v>90</v>
      </c>
      <c r="C165" s="45" t="s">
        <v>10</v>
      </c>
      <c r="D165" s="81">
        <v>5</v>
      </c>
      <c r="F165" s="45" t="str">
        <f>IFERROR(VLOOKUP(B165,'5 - Cruiser těžký'!C:C,1,0),"-")</f>
        <v>-</v>
      </c>
      <c r="G165" s="45" t="str">
        <f>IFERROR(VLOOKUP(B165,'Celkové pořadí'!D:D,1,0),"-")</f>
        <v>-</v>
      </c>
      <c r="H165" s="102">
        <f>COUNTIF('5 - Cruiser těžký'!C:C,B165)</f>
        <v>0</v>
      </c>
      <c r="I165" s="102">
        <f>COUNTIF('Celkové pořadí'!D:D,'Startovní listina'!B158)</f>
        <v>1</v>
      </c>
      <c r="K165" s="43" t="str">
        <f t="shared" si="9"/>
        <v>LADY (TC)</v>
      </c>
    </row>
    <row r="166" spans="2:11" x14ac:dyDescent="0.25">
      <c r="B166" s="64" t="s">
        <v>116</v>
      </c>
      <c r="C166" s="45" t="s">
        <v>10</v>
      </c>
      <c r="D166" s="81">
        <v>5</v>
      </c>
      <c r="F166" s="45" t="str">
        <f>IFERROR(VLOOKUP(B166,'5 - Cruiser těžký'!C:C,1,0),"-")</f>
        <v>-</v>
      </c>
      <c r="G166" s="45" t="str">
        <f>IFERROR(VLOOKUP(B166,'Celkové pořadí'!D:D,1,0),"-")</f>
        <v>-</v>
      </c>
      <c r="H166" s="102">
        <f>COUNTIF('5 - Cruiser těžký'!C:C,B166)</f>
        <v>0</v>
      </c>
      <c r="I166" s="102">
        <f>COUNTIF('Celkové pořadí'!D:D,'Startovní listina'!B159)</f>
        <v>1</v>
      </c>
      <c r="K166" s="43" t="str">
        <f t="shared" si="9"/>
        <v>LANGUSTA</v>
      </c>
    </row>
    <row r="167" spans="2:11" x14ac:dyDescent="0.25">
      <c r="B167" s="45" t="s">
        <v>191</v>
      </c>
      <c r="C167" s="45" t="s">
        <v>10</v>
      </c>
      <c r="D167" s="81">
        <v>5</v>
      </c>
      <c r="F167" s="45" t="str">
        <f>IFERROR(VLOOKUP(B167,'5 - Cruiser těžký'!C:C,1,0),"-")</f>
        <v>-</v>
      </c>
      <c r="G167" s="45" t="str">
        <f>IFERROR(VLOOKUP(B167,'Celkové pořadí'!D:D,1,0),"-")</f>
        <v>-</v>
      </c>
      <c r="H167" s="102">
        <f>COUNTIF('5 - Cruiser těžký'!C:C,B167)</f>
        <v>0</v>
      </c>
      <c r="I167" s="102">
        <f>COUNTIF('Celkové pořadí'!D:D,'Startovní listina'!B160)</f>
        <v>0</v>
      </c>
      <c r="K167" s="43" t="str">
        <f t="shared" si="9"/>
        <v>LEWIATAN II</v>
      </c>
    </row>
    <row r="168" spans="2:11" x14ac:dyDescent="0.25">
      <c r="B168" s="64" t="s">
        <v>70</v>
      </c>
      <c r="C168" s="45" t="s">
        <v>10</v>
      </c>
      <c r="D168" s="81">
        <v>5</v>
      </c>
      <c r="F168" s="45" t="str">
        <f>IFERROR(VLOOKUP(B168,'5 - Cruiser těžký'!C:C,1,0),"-")</f>
        <v>LILITA</v>
      </c>
      <c r="G168" s="45" t="str">
        <f>IFERROR(VLOOKUP(B168,'Celkové pořadí'!D:D,1,0),"-")</f>
        <v>LILITA</v>
      </c>
      <c r="H168" s="102">
        <f>COUNTIF('5 - Cruiser těžký'!C:C,B168)</f>
        <v>1</v>
      </c>
      <c r="I168" s="102">
        <f>COUNTIF('Celkové pořadí'!D:D,'Startovní listina'!B161)</f>
        <v>1</v>
      </c>
      <c r="K168" s="43" t="str">
        <f t="shared" si="9"/>
        <v>LILITA</v>
      </c>
    </row>
    <row r="169" spans="2:11" x14ac:dyDescent="0.25">
      <c r="B169" s="64" t="s">
        <v>122</v>
      </c>
      <c r="C169" s="45" t="s">
        <v>10</v>
      </c>
      <c r="D169" s="81">
        <v>5</v>
      </c>
      <c r="F169" s="45" t="str">
        <f>IFERROR(VLOOKUP(B169,'5 - Cruiser těžký'!C:C,1,0),"-")</f>
        <v>LUTAS</v>
      </c>
      <c r="G169" s="45" t="str">
        <f>IFERROR(VLOOKUP(B169,'Celkové pořadí'!D:D,1,0),"-")</f>
        <v>LUTAS</v>
      </c>
      <c r="H169" s="102">
        <f>COUNTIF('5 - Cruiser těžký'!C:C,B169)</f>
        <v>1</v>
      </c>
      <c r="I169" s="102">
        <f>COUNTIF('Celkové pořadí'!D:D,'Startovní listina'!B162)</f>
        <v>1</v>
      </c>
      <c r="K169" s="43" t="str">
        <f t="shared" si="9"/>
        <v>LUTAS</v>
      </c>
    </row>
    <row r="170" spans="2:11" x14ac:dyDescent="0.25">
      <c r="B170" s="45" t="s">
        <v>181</v>
      </c>
      <c r="C170" s="45" t="s">
        <v>10</v>
      </c>
      <c r="D170" s="81">
        <v>5</v>
      </c>
      <c r="F170" s="45" t="str">
        <f>IFERROR(VLOOKUP(B170,'5 - Cruiser těžký'!C:C,1,0),"-")</f>
        <v>MARIGOLD</v>
      </c>
      <c r="G170" s="45" t="str">
        <f>IFERROR(VLOOKUP(B170,'Celkové pořadí'!D:D,1,0),"-")</f>
        <v>MARIGOLD</v>
      </c>
      <c r="H170" s="102">
        <f>COUNTIF('5 - Cruiser těžký'!C:C,B170)</f>
        <v>1</v>
      </c>
      <c r="I170" s="102">
        <f>COUNTIF('Celkové pořadí'!D:D,'Startovní listina'!B163)</f>
        <v>0</v>
      </c>
      <c r="K170" s="43" t="str">
        <f t="shared" si="9"/>
        <v>MARIGOLD</v>
      </c>
    </row>
    <row r="171" spans="2:11" x14ac:dyDescent="0.25">
      <c r="B171" s="45" t="s">
        <v>102</v>
      </c>
      <c r="C171" s="45" t="s">
        <v>10</v>
      </c>
      <c r="D171" s="81">
        <v>5</v>
      </c>
      <c r="F171" s="45" t="str">
        <f>IFERROR(VLOOKUP(B171,'5 - Cruiser těžký'!C:C,1,0),"-")</f>
        <v>-</v>
      </c>
      <c r="G171" s="45" t="str">
        <f>IFERROR(VLOOKUP(B171,'Celkové pořadí'!D:D,1,0),"-")</f>
        <v>-</v>
      </c>
      <c r="H171" s="102">
        <f>COUNTIF('5 - Cruiser těžký'!C:C,B171)</f>
        <v>0</v>
      </c>
      <c r="I171" s="102">
        <f>COUNTIF('Celkové pořadí'!D:D,'Startovní listina'!B164)</f>
        <v>1</v>
      </c>
      <c r="K171" s="43" t="str">
        <f t="shared" si="9"/>
        <v>MARS</v>
      </c>
    </row>
    <row r="172" spans="2:11" x14ac:dyDescent="0.25">
      <c r="B172" s="45" t="s">
        <v>81</v>
      </c>
      <c r="C172" s="45" t="s">
        <v>10</v>
      </c>
      <c r="D172" s="81">
        <v>5</v>
      </c>
      <c r="F172" s="45" t="str">
        <f>IFERROR(VLOOKUP(B172,'5 - Cruiser těžký'!C:C,1,0),"-")</f>
        <v>-</v>
      </c>
      <c r="G172" s="45" t="str">
        <f>IFERROR(VLOOKUP(B172,'Celkové pořadí'!D:D,1,0),"-")</f>
        <v>-</v>
      </c>
      <c r="H172" s="102">
        <f>COUNTIF('5 - Cruiser těžký'!C:C,B172)</f>
        <v>0</v>
      </c>
      <c r="I172" s="102">
        <f>COUNTIF('Celkové pořadí'!D:D,'Startovní listina'!B165)</f>
        <v>0</v>
      </c>
      <c r="K172" s="43" t="str">
        <f t="shared" si="9"/>
        <v>MERILIN II</v>
      </c>
    </row>
    <row r="173" spans="2:11" x14ac:dyDescent="0.25">
      <c r="B173" s="45" t="s">
        <v>149</v>
      </c>
      <c r="C173" s="45" t="s">
        <v>10</v>
      </c>
      <c r="D173" s="81">
        <v>5</v>
      </c>
      <c r="F173" s="45" t="str">
        <f>IFERROR(VLOOKUP(B173,'5 - Cruiser těžký'!C:C,1,0),"-")</f>
        <v>MOANA</v>
      </c>
      <c r="G173" s="45" t="str">
        <f>IFERROR(VLOOKUP(B173,'Celkové pořadí'!D:D,1,0),"-")</f>
        <v>MOANA</v>
      </c>
      <c r="H173" s="102">
        <f>COUNTIF('5 - Cruiser těžký'!C:C,B173)</f>
        <v>1</v>
      </c>
      <c r="I173" s="102">
        <f>COUNTIF('Celkové pořadí'!D:D,'Startovní listina'!B166)</f>
        <v>0</v>
      </c>
      <c r="K173" s="43" t="str">
        <f t="shared" si="9"/>
        <v>MOANA</v>
      </c>
    </row>
    <row r="174" spans="2:11" x14ac:dyDescent="0.25">
      <c r="B174" s="45" t="s">
        <v>36</v>
      </c>
      <c r="C174" s="45" t="s">
        <v>10</v>
      </c>
      <c r="D174" s="81">
        <v>5</v>
      </c>
      <c r="F174" s="45" t="str">
        <f>IFERROR(VLOOKUP(B174,'5 - Cruiser těžký'!C:C,1,0),"-")</f>
        <v>-</v>
      </c>
      <c r="G174" s="45" t="str">
        <f>IFERROR(VLOOKUP(B174,'Celkové pořadí'!D:D,1,0),"-")</f>
        <v>-</v>
      </c>
      <c r="H174" s="102">
        <f>COUNTIF('5 - Cruiser těžký'!C:C,B174)</f>
        <v>0</v>
      </c>
      <c r="I174" s="102">
        <f>COUNTIF('Celkové pořadí'!D:D,'Startovní listina'!B167)</f>
        <v>0</v>
      </c>
      <c r="K174" s="43" t="str">
        <f t="shared" si="9"/>
        <v>MOGLI</v>
      </c>
    </row>
    <row r="175" spans="2:11" x14ac:dyDescent="0.25">
      <c r="B175" s="45" t="s">
        <v>30</v>
      </c>
      <c r="C175" s="45" t="s">
        <v>10</v>
      </c>
      <c r="D175" s="81">
        <v>5</v>
      </c>
      <c r="F175" s="45" t="str">
        <f>IFERROR(VLOOKUP(B175,'5 - Cruiser těžký'!C:C,1,0),"-")</f>
        <v>NAUTICA</v>
      </c>
      <c r="G175" s="45" t="str">
        <f>IFERROR(VLOOKUP(B175,'Celkové pořadí'!D:D,1,0),"-")</f>
        <v>NAUTICA</v>
      </c>
      <c r="H175" s="102">
        <f>COUNTIF('5 - Cruiser těžký'!C:C,B175)</f>
        <v>1</v>
      </c>
      <c r="I175" s="102">
        <f>COUNTIF('Celkové pořadí'!D:D,'Startovní listina'!B168)</f>
        <v>1</v>
      </c>
      <c r="K175" s="43" t="str">
        <f t="shared" si="9"/>
        <v>NAUTICA</v>
      </c>
    </row>
    <row r="176" spans="2:11" x14ac:dyDescent="0.25">
      <c r="B176" s="64" t="s">
        <v>130</v>
      </c>
      <c r="C176" s="45" t="s">
        <v>10</v>
      </c>
      <c r="D176" s="81">
        <v>5</v>
      </c>
      <c r="F176" s="45" t="str">
        <f>IFERROR(VLOOKUP(B176,'5 - Cruiser těžký'!C:C,1,0),"-")</f>
        <v>NEPTUN</v>
      </c>
      <c r="G176" s="45" t="str">
        <f>IFERROR(VLOOKUP(B176,'Celkové pořadí'!D:D,1,0),"-")</f>
        <v>NEPTUN</v>
      </c>
      <c r="H176" s="102">
        <f>COUNTIF('5 - Cruiser těžký'!C:C,B176)</f>
        <v>1</v>
      </c>
      <c r="I176" s="102">
        <f>COUNTIF('Celkové pořadí'!D:D,'Startovní listina'!B169)</f>
        <v>1</v>
      </c>
      <c r="K176" s="43" t="str">
        <f t="shared" si="9"/>
        <v>NEPTUN</v>
      </c>
    </row>
    <row r="177" spans="2:11" x14ac:dyDescent="0.25">
      <c r="B177" s="45" t="s">
        <v>186</v>
      </c>
      <c r="C177" s="45" t="s">
        <v>10</v>
      </c>
      <c r="D177" s="81">
        <v>5</v>
      </c>
      <c r="F177" s="45" t="str">
        <f>IFERROR(VLOOKUP(B177,'5 - Cruiser těžký'!C:C,1,0),"-")</f>
        <v>NIAGARA</v>
      </c>
      <c r="G177" s="45" t="str">
        <f>IFERROR(VLOOKUP(B177,'Celkové pořadí'!D:D,1,0),"-")</f>
        <v>NIAGARA</v>
      </c>
      <c r="H177" s="102">
        <f>COUNTIF('5 - Cruiser těžký'!C:C,B177)</f>
        <v>1</v>
      </c>
      <c r="I177" s="102">
        <f>COUNTIF('Celkové pořadí'!D:D,'Startovní listina'!B170)</f>
        <v>1</v>
      </c>
      <c r="K177" s="43" t="str">
        <f t="shared" si="9"/>
        <v>NIAGARA</v>
      </c>
    </row>
    <row r="178" spans="2:11" x14ac:dyDescent="0.25">
      <c r="B178" s="45" t="s">
        <v>63</v>
      </c>
      <c r="C178" s="45" t="s">
        <v>10</v>
      </c>
      <c r="D178" s="81">
        <v>5</v>
      </c>
      <c r="F178" s="45" t="str">
        <f>IFERROR(VLOOKUP(B178,'5 - Cruiser těžký'!C:C,1,0),"-")</f>
        <v>-</v>
      </c>
      <c r="G178" s="45" t="str">
        <f>IFERROR(VLOOKUP(B178,'Celkové pořadí'!D:D,1,0),"-")</f>
        <v>-</v>
      </c>
      <c r="H178" s="102">
        <f>COUNTIF('5 - Cruiser těžký'!C:C,B178)</f>
        <v>0</v>
      </c>
      <c r="I178" s="102">
        <f>COUNTIF('Celkové pořadí'!D:D,'Startovní listina'!B171)</f>
        <v>0</v>
      </c>
      <c r="K178" s="43" t="str">
        <f t="shared" si="9"/>
        <v>NYDRLE</v>
      </c>
    </row>
    <row r="179" spans="2:11" x14ac:dyDescent="0.25">
      <c r="B179" s="45" t="s">
        <v>175</v>
      </c>
      <c r="C179" s="45" t="s">
        <v>10</v>
      </c>
      <c r="D179" s="81">
        <v>5</v>
      </c>
      <c r="F179" s="45" t="str">
        <f>IFERROR(VLOOKUP(B179,'5 - Cruiser těžký'!C:C,1,0),"-")</f>
        <v>ORA</v>
      </c>
      <c r="G179" s="45" t="str">
        <f>IFERROR(VLOOKUP(B179,'Celkové pořadí'!D:D,1,0),"-")</f>
        <v>ORA</v>
      </c>
      <c r="H179" s="102">
        <f>COUNTIF('5 - Cruiser těžký'!C:C,B179)</f>
        <v>1</v>
      </c>
      <c r="I179" s="102">
        <f>COUNTIF('Celkové pořadí'!D:D,'Startovní listina'!B172)</f>
        <v>0</v>
      </c>
      <c r="K179" s="43" t="str">
        <f t="shared" si="9"/>
        <v>ORA</v>
      </c>
    </row>
    <row r="180" spans="2:11" x14ac:dyDescent="0.25">
      <c r="B180" s="45" t="s">
        <v>141</v>
      </c>
      <c r="C180" s="45" t="s">
        <v>10</v>
      </c>
      <c r="D180" s="81">
        <v>5</v>
      </c>
      <c r="F180" s="45" t="str">
        <f>IFERROR(VLOOKUP(B180,'5 - Cruiser těžký'!C:C,1,0),"-")</f>
        <v>ORION</v>
      </c>
      <c r="G180" s="45" t="str">
        <f>IFERROR(VLOOKUP(B180,'Celkové pořadí'!D:D,1,0),"-")</f>
        <v>ORION</v>
      </c>
      <c r="H180" s="102">
        <f>COUNTIF('5 - Cruiser těžký'!C:C,B180)</f>
        <v>1</v>
      </c>
      <c r="I180" s="102">
        <f>COUNTIF('Celkové pořadí'!D:D,'Startovní listina'!B173)</f>
        <v>1</v>
      </c>
      <c r="K180" s="43" t="str">
        <f t="shared" si="9"/>
        <v>ORION</v>
      </c>
    </row>
    <row r="181" spans="2:11" x14ac:dyDescent="0.25">
      <c r="B181" s="45" t="s">
        <v>204</v>
      </c>
      <c r="C181" s="45" t="s">
        <v>10</v>
      </c>
      <c r="D181" s="81">
        <v>5</v>
      </c>
      <c r="F181" s="45" t="str">
        <f>IFERROR(VLOOKUP(B181,'5 - Cruiser těžký'!C:C,1,0),"-")</f>
        <v>PANAREA</v>
      </c>
      <c r="G181" s="45" t="str">
        <f>IFERROR(VLOOKUP(B181,'Celkové pořadí'!D:D,1,0),"-")</f>
        <v>PANAREA</v>
      </c>
      <c r="H181" s="102">
        <f>COUNTIF('5 - Cruiser těžký'!C:C,B181)</f>
        <v>1</v>
      </c>
      <c r="I181" s="102">
        <f>COUNTIF('Celkové pořadí'!D:D,'Startovní listina'!B194)</f>
        <v>0</v>
      </c>
      <c r="K181" s="43" t="str">
        <f t="shared" si="9"/>
        <v>PANAREA</v>
      </c>
    </row>
    <row r="182" spans="2:11" x14ac:dyDescent="0.25">
      <c r="B182" s="45" t="s">
        <v>62</v>
      </c>
      <c r="C182" s="45" t="s">
        <v>10</v>
      </c>
      <c r="D182" s="81">
        <v>5</v>
      </c>
      <c r="F182" s="45" t="str">
        <f>IFERROR(VLOOKUP(B182,'5 - Cruiser těžký'!C:C,1,0),"-")</f>
        <v>PELIKÁN</v>
      </c>
      <c r="G182" s="45" t="str">
        <f>IFERROR(VLOOKUP(B182,'Celkové pořadí'!D:D,1,0),"-")</f>
        <v>PELIKÁN</v>
      </c>
      <c r="H182" s="102">
        <f>COUNTIF('5 - Cruiser těžký'!C:C,B182)</f>
        <v>1</v>
      </c>
      <c r="I182" s="102">
        <f>COUNTIF('Celkové pořadí'!D:D,'Startovní listina'!B174)</f>
        <v>0</v>
      </c>
      <c r="K182" s="43" t="str">
        <f t="shared" si="9"/>
        <v>PELIKÁN</v>
      </c>
    </row>
    <row r="183" spans="2:11" x14ac:dyDescent="0.25">
      <c r="B183" s="64" t="s">
        <v>129</v>
      </c>
      <c r="C183" s="45" t="s">
        <v>10</v>
      </c>
      <c r="D183" s="81">
        <v>5</v>
      </c>
      <c r="F183" s="45" t="str">
        <f>IFERROR(VLOOKUP(B183,'5 - Cruiser těžký'!C:C,1,0),"-")</f>
        <v>-</v>
      </c>
      <c r="G183" s="45" t="str">
        <f>IFERROR(VLOOKUP(B183,'Celkové pořadí'!D:D,1,0),"-")</f>
        <v>-</v>
      </c>
      <c r="H183" s="102">
        <f>COUNTIF('5 - Cruiser těžký'!C:C,B183)</f>
        <v>0</v>
      </c>
      <c r="I183" s="102">
        <f>COUNTIF('Celkové pořadí'!D:D,'Startovní listina'!B175)</f>
        <v>1</v>
      </c>
      <c r="K183" s="43" t="str">
        <f t="shared" ref="K183:K204" si="10">UPPER(B183)</f>
        <v>PETREL</v>
      </c>
    </row>
    <row r="184" spans="2:11" x14ac:dyDescent="0.25">
      <c r="B184" s="64" t="s">
        <v>124</v>
      </c>
      <c r="C184" s="45" t="s">
        <v>10</v>
      </c>
      <c r="D184" s="81">
        <v>5</v>
      </c>
      <c r="F184" s="45" t="str">
        <f>IFERROR(VLOOKUP(B184,'5 - Cruiser těžký'!C:C,1,0),"-")</f>
        <v>-</v>
      </c>
      <c r="G184" s="45" t="str">
        <f>IFERROR(VLOOKUP(B184,'Celkové pořadí'!D:D,1,0),"-")</f>
        <v>-</v>
      </c>
      <c r="H184" s="102">
        <f>COUNTIF('5 - Cruiser těžký'!C:C,B184)</f>
        <v>0</v>
      </c>
      <c r="I184" s="102">
        <f>COUNTIF('Celkové pořadí'!D:D,'Startovní listina'!B176)</f>
        <v>1</v>
      </c>
      <c r="K184" s="43" t="str">
        <f t="shared" si="10"/>
        <v>POCO LOCO</v>
      </c>
    </row>
    <row r="185" spans="2:11" x14ac:dyDescent="0.25">
      <c r="B185" s="64" t="s">
        <v>118</v>
      </c>
      <c r="C185" s="45" t="s">
        <v>10</v>
      </c>
      <c r="D185" s="81">
        <v>5</v>
      </c>
      <c r="F185" s="45" t="str">
        <f>IFERROR(VLOOKUP(B185,'5 - Cruiser těžký'!C:C,1,0),"-")</f>
        <v>-</v>
      </c>
      <c r="G185" s="45" t="str">
        <f>IFERROR(VLOOKUP(B185,'Celkové pořadí'!D:D,1,0),"-")</f>
        <v>-</v>
      </c>
      <c r="H185" s="102">
        <f>COUNTIF('5 - Cruiser těžký'!C:C,B185)</f>
        <v>0</v>
      </c>
      <c r="I185" s="102">
        <f>COUNTIF('Celkové pořadí'!D:D,'Startovní listina'!B177)</f>
        <v>1</v>
      </c>
      <c r="K185" s="43" t="str">
        <f t="shared" si="10"/>
        <v>POHODA</v>
      </c>
    </row>
    <row r="186" spans="2:11" x14ac:dyDescent="0.25">
      <c r="B186" s="45" t="s">
        <v>168</v>
      </c>
      <c r="C186" s="45" t="s">
        <v>10</v>
      </c>
      <c r="D186" s="81">
        <v>5</v>
      </c>
      <c r="F186" s="45" t="str">
        <f>IFERROR(VLOOKUP(B186,'5 - Cruiser těžký'!C:C,1,0),"-")</f>
        <v>POTÁPKA</v>
      </c>
      <c r="G186" s="45" t="str">
        <f>IFERROR(VLOOKUP(B186,'Celkové pořadí'!D:D,1,0),"-")</f>
        <v>POTÁPKA</v>
      </c>
      <c r="H186" s="102">
        <f>COUNTIF('5 - Cruiser těžký'!C:C,B186)</f>
        <v>1</v>
      </c>
      <c r="I186" s="102">
        <f>COUNTIF('Celkové pořadí'!D:D,'Startovní listina'!B178)</f>
        <v>0</v>
      </c>
      <c r="K186" s="43" t="str">
        <f t="shared" si="10"/>
        <v>POTÁPKA</v>
      </c>
    </row>
    <row r="187" spans="2:11" x14ac:dyDescent="0.25">
      <c r="B187" s="45" t="s">
        <v>134</v>
      </c>
      <c r="C187" s="45" t="s">
        <v>10</v>
      </c>
      <c r="D187" s="81">
        <v>5</v>
      </c>
      <c r="F187" s="45" t="str">
        <f>IFERROR(VLOOKUP(B187,'5 - Cruiser těžký'!C:C,1,0),"-")</f>
        <v>-</v>
      </c>
      <c r="G187" s="45" t="str">
        <f>IFERROR(VLOOKUP(B187,'Celkové pořadí'!D:D,1,0),"-")</f>
        <v>-</v>
      </c>
      <c r="H187" s="102">
        <f>COUNTIF('5 - Cruiser těžký'!C:C,B187)</f>
        <v>0</v>
      </c>
      <c r="I187" s="102">
        <f>COUNTIF('Celkové pořadí'!D:D,'Startovní listina'!B179)</f>
        <v>1</v>
      </c>
      <c r="K187" s="43" t="str">
        <f t="shared" si="10"/>
        <v>REBELL</v>
      </c>
    </row>
    <row r="188" spans="2:11" x14ac:dyDescent="0.25">
      <c r="B188" s="64" t="s">
        <v>93</v>
      </c>
      <c r="C188" s="45" t="s">
        <v>10</v>
      </c>
      <c r="D188" s="81">
        <v>5</v>
      </c>
      <c r="F188" s="45" t="str">
        <f>IFERROR(VLOOKUP(B188,'5 - Cruiser těžký'!C:C,1,0),"-")</f>
        <v>-</v>
      </c>
      <c r="G188" s="45" t="str">
        <f>IFERROR(VLOOKUP(B188,'Celkové pořadí'!D:D,1,0),"-")</f>
        <v>-</v>
      </c>
      <c r="H188" s="102">
        <f>COUNTIF('5 - Cruiser těžký'!C:C,B188)</f>
        <v>0</v>
      </c>
      <c r="I188" s="102">
        <f>COUNTIF('Celkové pořadí'!D:D,'Startovní listina'!B180)</f>
        <v>1</v>
      </c>
      <c r="K188" s="43" t="str">
        <f t="shared" si="10"/>
        <v>SAGITTA (TC)</v>
      </c>
    </row>
    <row r="189" spans="2:11" x14ac:dyDescent="0.25">
      <c r="B189" s="45" t="s">
        <v>169</v>
      </c>
      <c r="C189" s="45" t="s">
        <v>10</v>
      </c>
      <c r="D189" s="81">
        <v>5</v>
      </c>
      <c r="F189" s="45" t="str">
        <f>IFERROR(VLOOKUP(B189,'5 - Cruiser těžký'!C:C,1,0),"-")</f>
        <v>SANDPIPER</v>
      </c>
      <c r="G189" s="45" t="str">
        <f>IFERROR(VLOOKUP(B189,'Celkové pořadí'!D:D,1,0),"-")</f>
        <v>SANDPIPER</v>
      </c>
      <c r="H189" s="102">
        <f>COUNTIF('5 - Cruiser těžký'!C:C,B189)</f>
        <v>1</v>
      </c>
      <c r="I189" s="102">
        <f>COUNTIF('Celkové pořadí'!D:D,'Startovní listina'!B181)</f>
        <v>1</v>
      </c>
      <c r="K189" s="43" t="str">
        <f t="shared" si="10"/>
        <v>SANDPIPER</v>
      </c>
    </row>
    <row r="190" spans="2:11" x14ac:dyDescent="0.25">
      <c r="B190" s="64" t="s">
        <v>125</v>
      </c>
      <c r="C190" s="45" t="s">
        <v>10</v>
      </c>
      <c r="D190" s="81">
        <v>5</v>
      </c>
      <c r="F190" s="45" t="str">
        <f>IFERROR(VLOOKUP(B190,'5 - Cruiser těžký'!C:C,1,0),"-")</f>
        <v>-</v>
      </c>
      <c r="G190" s="45" t="str">
        <f>IFERROR(VLOOKUP(B190,'Celkové pořadí'!D:D,1,0),"-")</f>
        <v>-</v>
      </c>
      <c r="H190" s="102">
        <f>COUNTIF('5 - Cruiser těžký'!C:C,B190)</f>
        <v>0</v>
      </c>
      <c r="I190" s="102">
        <f>COUNTIF('Celkové pořadí'!D:D,'Startovní listina'!B182)</f>
        <v>1</v>
      </c>
      <c r="K190" s="43" t="str">
        <f t="shared" si="10"/>
        <v>SENANG</v>
      </c>
    </row>
    <row r="191" spans="2:11" x14ac:dyDescent="0.25">
      <c r="B191" s="45" t="s">
        <v>88</v>
      </c>
      <c r="C191" s="45" t="s">
        <v>10</v>
      </c>
      <c r="D191" s="81">
        <v>5</v>
      </c>
      <c r="F191" s="45" t="str">
        <f>IFERROR(VLOOKUP(B191,'5 - Cruiser těžký'!C:C,1,0),"-")</f>
        <v>-</v>
      </c>
      <c r="G191" s="45" t="str">
        <f>IFERROR(VLOOKUP(B191,'Celkové pořadí'!D:D,1,0),"-")</f>
        <v>-</v>
      </c>
      <c r="H191" s="102">
        <f>COUNTIF('5 - Cruiser těžký'!C:C,B191)</f>
        <v>0</v>
      </c>
      <c r="I191" s="102">
        <f>COUNTIF('Celkové pořadí'!D:D,'Startovní listina'!B183)</f>
        <v>0</v>
      </c>
      <c r="K191" s="43" t="str">
        <f t="shared" si="10"/>
        <v>SHTAMA</v>
      </c>
    </row>
    <row r="192" spans="2:11" x14ac:dyDescent="0.25">
      <c r="B192" s="45" t="s">
        <v>161</v>
      </c>
      <c r="C192" s="45" t="s">
        <v>10</v>
      </c>
      <c r="D192" s="81">
        <v>5</v>
      </c>
      <c r="F192" s="45" t="str">
        <f>IFERROR(VLOOKUP(B192,'5 - Cruiser těžký'!C:C,1,0),"-")</f>
        <v>-</v>
      </c>
      <c r="G192" s="45" t="str">
        <f>IFERROR(VLOOKUP(B192,'Celkové pořadí'!D:D,1,0),"-")</f>
        <v>-</v>
      </c>
      <c r="H192" s="102">
        <f>COUNTIF('5 - Cruiser těžký'!C:C,B192)</f>
        <v>0</v>
      </c>
      <c r="I192" s="102">
        <f>COUNTIF('Celkové pořadí'!D:D,'Startovní listina'!B184)</f>
        <v>0</v>
      </c>
      <c r="K192" s="43" t="str">
        <f t="shared" si="10"/>
        <v>SONY A</v>
      </c>
    </row>
    <row r="193" spans="2:11" x14ac:dyDescent="0.25">
      <c r="B193" s="45" t="s">
        <v>207</v>
      </c>
      <c r="C193" s="45" t="s">
        <v>10</v>
      </c>
      <c r="D193" s="81">
        <v>5</v>
      </c>
      <c r="F193" s="45" t="str">
        <f>IFERROR(VLOOKUP(B193,'5 - Cruiser těžký'!C:C,1,0),"-")</f>
        <v>SOTTOVENTO</v>
      </c>
      <c r="G193" s="45" t="str">
        <f>IFERROR(VLOOKUP(B193,'Celkové pořadí'!D:D,1,0),"-")</f>
        <v>SOTTOVENTO</v>
      </c>
      <c r="H193" s="102">
        <f>COUNTIF('5 - Cruiser těžký'!C:C,B193)</f>
        <v>1</v>
      </c>
      <c r="I193" s="102">
        <f>COUNTIF('Celkové pořadí'!D:D,'Startovní listina'!B195)</f>
        <v>1</v>
      </c>
      <c r="K193" s="43" t="str">
        <f t="shared" si="10"/>
        <v>SOTTOVENTO</v>
      </c>
    </row>
    <row r="194" spans="2:11" x14ac:dyDescent="0.25">
      <c r="B194" s="45" t="s">
        <v>74</v>
      </c>
      <c r="C194" s="45" t="s">
        <v>10</v>
      </c>
      <c r="D194" s="81">
        <v>5</v>
      </c>
      <c r="F194" s="45" t="str">
        <f>IFERROR(VLOOKUP(B194,'5 - Cruiser těžký'!C:C,1,0),"-")</f>
        <v>-</v>
      </c>
      <c r="G194" s="45" t="str">
        <f>IFERROR(VLOOKUP(B194,'Celkové pořadí'!D:D,1,0),"-")</f>
        <v>-</v>
      </c>
      <c r="H194" s="102">
        <f>COUNTIF('5 - Cruiser těžký'!C:C,B194)</f>
        <v>0</v>
      </c>
      <c r="I194" s="102">
        <f>COUNTIF('Celkové pořadí'!D:D,'Startovní listina'!B185)</f>
        <v>0</v>
      </c>
      <c r="K194" s="43" t="str">
        <f t="shared" si="10"/>
        <v>SUERTE</v>
      </c>
    </row>
    <row r="195" spans="2:11" x14ac:dyDescent="0.25">
      <c r="B195" s="64" t="s">
        <v>120</v>
      </c>
      <c r="C195" s="45" t="s">
        <v>10</v>
      </c>
      <c r="D195" s="81">
        <v>5</v>
      </c>
      <c r="F195" s="45" t="str">
        <f>IFERROR(VLOOKUP(B195,'5 - Cruiser těžký'!C:C,1,0),"-")</f>
        <v>SUMMER WIND</v>
      </c>
      <c r="G195" s="45" t="str">
        <f>IFERROR(VLOOKUP(B195,'Celkové pořadí'!D:D,1,0),"-")</f>
        <v>SUMMER WIND</v>
      </c>
      <c r="H195" s="102">
        <f>COUNTIF('5 - Cruiser těžký'!C:C,B195)</f>
        <v>1</v>
      </c>
      <c r="I195" s="102">
        <f>COUNTIF('Celkové pořadí'!D:D,'Startovní listina'!B186)</f>
        <v>1</v>
      </c>
      <c r="K195" s="43" t="str">
        <f t="shared" si="10"/>
        <v>SUMMER WIND</v>
      </c>
    </row>
    <row r="196" spans="2:11" x14ac:dyDescent="0.25">
      <c r="B196" s="45" t="s">
        <v>86</v>
      </c>
      <c r="C196" s="45" t="s">
        <v>10</v>
      </c>
      <c r="D196" s="81">
        <v>5</v>
      </c>
      <c r="F196" s="45" t="str">
        <f>IFERROR(VLOOKUP(B196,'5 - Cruiser těžký'!C:C,1,0),"-")</f>
        <v>TEREZA</v>
      </c>
      <c r="G196" s="45" t="str">
        <f>IFERROR(VLOOKUP(B196,'Celkové pořadí'!D:D,1,0),"-")</f>
        <v>TEREZA</v>
      </c>
      <c r="H196" s="102">
        <f>COUNTIF('5 - Cruiser těžký'!C:C,B196)</f>
        <v>1</v>
      </c>
      <c r="I196" s="102">
        <f>COUNTIF('Celkové pořadí'!D:D,'Startovní listina'!B187)</f>
        <v>0</v>
      </c>
      <c r="K196" s="43" t="str">
        <f t="shared" si="10"/>
        <v>TEREZA</v>
      </c>
    </row>
    <row r="197" spans="2:11" x14ac:dyDescent="0.25">
      <c r="B197" s="45" t="s">
        <v>189</v>
      </c>
      <c r="C197" s="45" t="s">
        <v>10</v>
      </c>
      <c r="D197" s="81">
        <v>5</v>
      </c>
      <c r="F197" s="45" t="str">
        <f>IFERROR(VLOOKUP(B197,'5 - Cruiser těžký'!C:C,1,0),"-")</f>
        <v>-</v>
      </c>
      <c r="G197" s="45" t="str">
        <f>IFERROR(VLOOKUP(B197,'Celkové pořadí'!D:D,1,0),"-")</f>
        <v>-</v>
      </c>
      <c r="H197" s="102">
        <f>COUNTIF('5 - Cruiser těžký'!C:C,B197)</f>
        <v>0</v>
      </c>
      <c r="I197" s="102">
        <f>COUNTIF('Celkové pořadí'!D:D,'Startovní listina'!B188)</f>
        <v>0</v>
      </c>
      <c r="K197" s="43" t="str">
        <f t="shared" si="10"/>
        <v>THETIS</v>
      </c>
    </row>
    <row r="198" spans="2:11" x14ac:dyDescent="0.25">
      <c r="B198" s="45" t="s">
        <v>112</v>
      </c>
      <c r="C198" s="45" t="s">
        <v>10</v>
      </c>
      <c r="D198" s="81">
        <v>5</v>
      </c>
      <c r="F198" s="45" t="str">
        <f>IFERROR(VLOOKUP(B198,'5 - Cruiser těžký'!C:C,1,0),"-")</f>
        <v>UNDER-CONSTRUCTION</v>
      </c>
      <c r="G198" s="45" t="str">
        <f>IFERROR(VLOOKUP(B198,'Celkové pořadí'!D:D,1,0),"-")</f>
        <v>UNDER-CONSTRUCTION</v>
      </c>
      <c r="H198" s="102">
        <f>COUNTIF('5 - Cruiser těžký'!C:C,B198)</f>
        <v>1</v>
      </c>
      <c r="I198" s="102">
        <f>COUNTIF('Celkové pořadí'!D:D,'Startovní listina'!B189)</f>
        <v>1</v>
      </c>
      <c r="K198" s="43" t="str">
        <f t="shared" si="10"/>
        <v>UNDER-CONSTRUCTION</v>
      </c>
    </row>
    <row r="199" spans="2:11" x14ac:dyDescent="0.25">
      <c r="B199" s="64" t="s">
        <v>128</v>
      </c>
      <c r="C199" s="45" t="s">
        <v>10</v>
      </c>
      <c r="D199" s="81">
        <v>5</v>
      </c>
      <c r="F199" s="45" t="str">
        <f>IFERROR(VLOOKUP(B199,'5 - Cruiser těžký'!C:C,1,0),"-")</f>
        <v>URSUS</v>
      </c>
      <c r="G199" s="45" t="str">
        <f>IFERROR(VLOOKUP(B199,'Celkové pořadí'!D:D,1,0),"-")</f>
        <v>URSUS</v>
      </c>
      <c r="H199" s="102">
        <f>COUNTIF('5 - Cruiser těžký'!C:C,B199)</f>
        <v>1</v>
      </c>
      <c r="I199" s="102">
        <f>COUNTIF('Celkové pořadí'!D:D,'Startovní listina'!B190)</f>
        <v>0</v>
      </c>
      <c r="K199" s="43" t="str">
        <f t="shared" si="10"/>
        <v>URSUS</v>
      </c>
    </row>
    <row r="200" spans="2:11" x14ac:dyDescent="0.25">
      <c r="B200" s="45" t="s">
        <v>146</v>
      </c>
      <c r="C200" s="45" t="s">
        <v>10</v>
      </c>
      <c r="D200" s="81">
        <v>5</v>
      </c>
      <c r="F200" s="45" t="str">
        <f>IFERROR(VLOOKUP(B200,'5 - Cruiser těžký'!C:C,1,0),"-")</f>
        <v>-</v>
      </c>
      <c r="G200" s="45" t="str">
        <f>IFERROR(VLOOKUP(B200,'Celkové pořadí'!D:D,1,0),"-")</f>
        <v>-</v>
      </c>
      <c r="H200" s="102">
        <f>COUNTIF('5 - Cruiser těžký'!C:C,B200)</f>
        <v>0</v>
      </c>
      <c r="I200" s="102">
        <f>COUNTIF('Celkové pořadí'!D:D,'Startovní listina'!B191)</f>
        <v>0</v>
      </c>
      <c r="K200" s="43" t="str">
        <f t="shared" si="10"/>
        <v>VENTO (EX. POHODA)</v>
      </c>
    </row>
    <row r="201" spans="2:11" x14ac:dyDescent="0.25">
      <c r="B201" s="45" t="s">
        <v>29</v>
      </c>
      <c r="C201" s="45" t="s">
        <v>10</v>
      </c>
      <c r="D201" s="81">
        <v>5</v>
      </c>
      <c r="F201" s="45" t="str">
        <f>IFERROR(VLOOKUP(B201,'5 - Cruiser těžký'!C:C,1,0),"-")</f>
        <v>VLČÍ TLAPA</v>
      </c>
      <c r="G201" s="45" t="str">
        <f>IFERROR(VLOOKUP(B201,'Celkové pořadí'!D:D,1,0),"-")</f>
        <v>VLČÍ TLAPA</v>
      </c>
      <c r="H201" s="102">
        <f>COUNTIF('5 - Cruiser těžký'!C:C,B201)</f>
        <v>1</v>
      </c>
      <c r="I201" s="102">
        <f>COUNTIF('Celkové pořadí'!D:D,'Startovní listina'!B192)</f>
        <v>0</v>
      </c>
      <c r="K201" s="43" t="str">
        <f t="shared" si="10"/>
        <v>VLČÍ TLAPA</v>
      </c>
    </row>
    <row r="202" spans="2:11" x14ac:dyDescent="0.25">
      <c r="B202" s="45" t="s">
        <v>121</v>
      </c>
      <c r="C202" s="45" t="s">
        <v>10</v>
      </c>
      <c r="D202" s="81">
        <v>5</v>
      </c>
      <c r="F202" s="45" t="str">
        <f>IFERROR(VLOOKUP(B202,'5 - Cruiser těžký'!C:C,1,0),"-")</f>
        <v>YACKY DOCK</v>
      </c>
      <c r="G202" s="45" t="str">
        <f>IFERROR(VLOOKUP(B202,'Celkové pořadí'!D:D,1,0),"-")</f>
        <v>YACKY DOCK</v>
      </c>
      <c r="H202" s="102">
        <f>COUNTIF('5 - Cruiser těžký'!C:C,B202)</f>
        <v>1</v>
      </c>
      <c r="I202" s="102">
        <f>COUNTIF('Celkové pořadí'!D:D,'Startovní listina'!B193)</f>
        <v>1</v>
      </c>
      <c r="K202" s="43" t="str">
        <f t="shared" si="10"/>
        <v>YACKY DOCK</v>
      </c>
    </row>
    <row r="203" spans="2:11" x14ac:dyDescent="0.25">
      <c r="B203" s="45"/>
      <c r="C203" s="45" t="s">
        <v>10</v>
      </c>
      <c r="D203" s="81">
        <v>5</v>
      </c>
      <c r="F203" s="45" t="str">
        <f>IFERROR(VLOOKUP(B203,'5 - Cruiser těžký'!C:C,1,0),"-")</f>
        <v>-</v>
      </c>
      <c r="G203" s="45" t="str">
        <f>IFERROR(VLOOKUP(B203,'Celkové pořadí'!D:D,1,0),"-")</f>
        <v>-</v>
      </c>
      <c r="H203" s="102">
        <f>COUNTIF('5 - Cruiser těžký'!C:C,B203)</f>
        <v>0</v>
      </c>
      <c r="I203" s="102">
        <f>COUNTIF('Celkové pořadí'!D:D,'Startovní listina'!B203)</f>
        <v>0</v>
      </c>
      <c r="K203" s="43" t="str">
        <f t="shared" si="10"/>
        <v/>
      </c>
    </row>
    <row r="204" spans="2:11" x14ac:dyDescent="0.25">
      <c r="B204" s="45"/>
      <c r="C204" s="45" t="s">
        <v>10</v>
      </c>
      <c r="D204" s="81">
        <v>5</v>
      </c>
      <c r="F204" s="45" t="str">
        <f>IFERROR(VLOOKUP(B204,'5 - Cruiser těžký'!C:C,1,0),"-")</f>
        <v>-</v>
      </c>
      <c r="G204" s="45" t="str">
        <f>IFERROR(VLOOKUP(B204,'Celkové pořadí'!D:D,1,0),"-")</f>
        <v>-</v>
      </c>
      <c r="H204" s="102">
        <f>COUNTIF('5 - Cruiser těžký'!C:C,B204)</f>
        <v>0</v>
      </c>
      <c r="I204" s="102">
        <f>COUNTIF('Celkové pořadí'!D:D,'Startovní listina'!B204)</f>
        <v>0</v>
      </c>
      <c r="K204" s="43" t="str">
        <f t="shared" si="10"/>
        <v/>
      </c>
    </row>
  </sheetData>
  <autoFilter ref="B2:G177"/>
  <sortState ref="B119:K204">
    <sortCondition ref="B119:B204"/>
  </sortState>
  <conditionalFormatting sqref="H2:I204">
    <cfRule type="cellIs" dxfId="165" priority="23" operator="greaterThan">
      <formula>1</formula>
    </cfRule>
  </conditionalFormatting>
  <conditionalFormatting sqref="H2:H10 H31:H47 H12:H29">
    <cfRule type="cellIs" dxfId="164" priority="2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63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2.5" x14ac:dyDescent="0.25"/>
  <cols>
    <col min="1" max="1" width="2.6328125" customWidth="1"/>
    <col min="2" max="2" width="6.6328125" style="1" customWidth="1"/>
    <col min="3" max="3" width="21.81640625" customWidth="1"/>
    <col min="4" max="4" width="10.6328125" style="1" customWidth="1"/>
    <col min="5" max="11" width="6.6328125" style="1" customWidth="1"/>
    <col min="12" max="12" width="1.54296875" customWidth="1"/>
    <col min="13" max="14" width="7.81640625" customWidth="1"/>
  </cols>
  <sheetData>
    <row r="1" spans="1:14" ht="13" x14ac:dyDescent="0.3">
      <c r="B1" s="2"/>
      <c r="E1" s="11"/>
      <c r="F1" s="11"/>
      <c r="G1" s="11"/>
      <c r="H1" s="11"/>
      <c r="I1" s="11"/>
      <c r="J1" s="11"/>
      <c r="K1" s="11"/>
    </row>
    <row r="2" spans="1:14" x14ac:dyDescent="0.25">
      <c r="B2" s="46"/>
      <c r="C2" s="47"/>
      <c r="D2" s="48"/>
      <c r="E2" s="42">
        <f>'Celkové pořadí'!F2</f>
        <v>42882</v>
      </c>
      <c r="F2" s="42">
        <f>'Celkové pořadí'!G2</f>
        <v>42889</v>
      </c>
      <c r="G2" s="42">
        <f>'Celkové pořadí'!H2</f>
        <v>42938</v>
      </c>
      <c r="H2" s="42">
        <f>'Celkové pořadí'!I2</f>
        <v>42952</v>
      </c>
      <c r="I2" s="42">
        <f>'Celkové pořadí'!J2</f>
        <v>42973</v>
      </c>
      <c r="J2" s="42">
        <f>'Celkové pořadí'!K2</f>
        <v>42980</v>
      </c>
      <c r="K2" s="42">
        <f>'Celkové pořadí'!L2</f>
        <v>42994</v>
      </c>
      <c r="M2" s="67"/>
      <c r="N2" s="67"/>
    </row>
    <row r="3" spans="1:14" ht="100" customHeight="1" x14ac:dyDescent="0.25">
      <c r="B3" s="49" t="s">
        <v>0</v>
      </c>
      <c r="C3" s="50" t="s">
        <v>4</v>
      </c>
      <c r="D3" s="51" t="s">
        <v>5</v>
      </c>
      <c r="E3" s="41" t="str">
        <f>'Celkové pořadí'!F3</f>
        <v>První vítr Slap</v>
      </c>
      <c r="F3" s="41" t="str">
        <f>'Celkové pořadí'!G3</f>
        <v>Za 5 minut 12</v>
      </c>
      <c r="G3" s="41" t="str">
        <f>'Celkové pořadí'!H3</f>
        <v>Slapský fičák</v>
      </c>
      <c r="H3" s="41" t="str">
        <f>'Celkové pořadí'!I3</f>
        <v>Slapseidon Cup</v>
      </c>
      <c r="I3" s="41" t="str">
        <f>'Celkové pořadí'!J3</f>
        <v>Trucregata</v>
      </c>
      <c r="J3" s="41" t="str">
        <f>'Celkové pořadí'!K3</f>
        <v>Regata Laguna</v>
      </c>
      <c r="K3" s="41" t="str">
        <f>'Celkové pořadí'!L3</f>
        <v>Poslední Fun vítr</v>
      </c>
      <c r="M3" s="68" t="s">
        <v>14</v>
      </c>
      <c r="N3" s="68" t="s">
        <v>15</v>
      </c>
    </row>
    <row r="4" spans="1:14" x14ac:dyDescent="0.25">
      <c r="B4" s="31">
        <v>1</v>
      </c>
      <c r="C4" s="34" t="s">
        <v>120</v>
      </c>
      <c r="D4" s="103">
        <f t="shared" ref="D4:D51" si="0">IFERROR(SUM(LARGE(E4:K4,1),LARGE(E4:K4,2),LARGE(E4:K4,3),LARGE(E4:K4,4),LARGE(E4:K4,5),LARGE(E4:K4,6),LARGE(E4:K4,7),LARGE(E4:K4,8)),SUM(E4:K4))</f>
        <v>80</v>
      </c>
      <c r="E4" s="32"/>
      <c r="F4" s="32">
        <v>4</v>
      </c>
      <c r="G4" s="32">
        <v>15</v>
      </c>
      <c r="H4" s="32">
        <v>8</v>
      </c>
      <c r="I4" s="32">
        <v>37</v>
      </c>
      <c r="J4" s="32">
        <v>8</v>
      </c>
      <c r="K4" s="33">
        <v>8</v>
      </c>
      <c r="L4" s="19"/>
      <c r="M4" s="66" t="str">
        <f t="shared" ref="M4:M35" si="1">IF((COUNT(E4:K4)-8)&gt;0,COUNT(E4:K4)-8,"-")</f>
        <v>-</v>
      </c>
      <c r="N4" s="66" t="str">
        <f t="shared" ref="N4:N35" si="2">IF(M4=1,SMALL(E4:K4,1),IF(M4=2,SMALL(E4:K4,1)&amp;"; "&amp;SMALL(E4:K4,2),IF(M4=3,SMALL(E4:K4,1)&amp;"; "&amp;SMALL(E4:K4,2)&amp;"; "&amp;SMALL(E4:K4,3),"-")))</f>
        <v>-</v>
      </c>
    </row>
    <row r="5" spans="1:14" x14ac:dyDescent="0.25">
      <c r="A5" s="10"/>
      <c r="B5" s="31">
        <v>2</v>
      </c>
      <c r="C5" s="34" t="s">
        <v>169</v>
      </c>
      <c r="D5" s="103">
        <f t="shared" si="0"/>
        <v>77</v>
      </c>
      <c r="E5" s="32"/>
      <c r="F5" s="32"/>
      <c r="G5" s="32">
        <v>13</v>
      </c>
      <c r="H5" s="32">
        <v>7</v>
      </c>
      <c r="I5" s="32">
        <v>36</v>
      </c>
      <c r="J5" s="32">
        <v>11</v>
      </c>
      <c r="K5" s="33">
        <v>10</v>
      </c>
      <c r="L5" s="19"/>
      <c r="M5" s="66" t="str">
        <f t="shared" si="1"/>
        <v>-</v>
      </c>
      <c r="N5" s="66" t="str">
        <f t="shared" si="2"/>
        <v>-</v>
      </c>
    </row>
    <row r="6" spans="1:14" x14ac:dyDescent="0.25">
      <c r="A6" s="6"/>
      <c r="B6" s="31">
        <v>3</v>
      </c>
      <c r="C6" s="34" t="s">
        <v>70</v>
      </c>
      <c r="D6" s="103">
        <f t="shared" si="0"/>
        <v>76</v>
      </c>
      <c r="E6" s="32"/>
      <c r="F6" s="32"/>
      <c r="G6" s="32">
        <v>14</v>
      </c>
      <c r="H6" s="32">
        <v>10</v>
      </c>
      <c r="I6" s="32">
        <v>34</v>
      </c>
      <c r="J6" s="32">
        <v>9</v>
      </c>
      <c r="K6" s="33">
        <v>9</v>
      </c>
      <c r="L6" s="19"/>
      <c r="M6" s="66" t="str">
        <f t="shared" si="1"/>
        <v>-</v>
      </c>
      <c r="N6" s="66" t="str">
        <f t="shared" si="2"/>
        <v>-</v>
      </c>
    </row>
    <row r="7" spans="1:14" x14ac:dyDescent="0.25">
      <c r="A7" s="6"/>
      <c r="B7" s="31">
        <v>4</v>
      </c>
      <c r="C7" s="34" t="s">
        <v>119</v>
      </c>
      <c r="D7" s="103">
        <f t="shared" si="0"/>
        <v>61</v>
      </c>
      <c r="E7" s="32"/>
      <c r="F7" s="32"/>
      <c r="G7" s="32">
        <v>16</v>
      </c>
      <c r="H7" s="32"/>
      <c r="I7" s="32">
        <v>35</v>
      </c>
      <c r="J7" s="32">
        <v>10</v>
      </c>
      <c r="K7" s="33"/>
      <c r="L7" s="19"/>
      <c r="M7" s="66" t="str">
        <f t="shared" si="1"/>
        <v>-</v>
      </c>
      <c r="N7" s="66" t="str">
        <f t="shared" si="2"/>
        <v>-</v>
      </c>
    </row>
    <row r="8" spans="1:14" x14ac:dyDescent="0.25">
      <c r="A8" s="6"/>
      <c r="B8" s="31">
        <v>5</v>
      </c>
      <c r="C8" s="34" t="s">
        <v>163</v>
      </c>
      <c r="D8" s="103">
        <f t="shared" si="0"/>
        <v>58</v>
      </c>
      <c r="E8" s="32"/>
      <c r="F8" s="32"/>
      <c r="G8" s="32">
        <v>10</v>
      </c>
      <c r="H8" s="32">
        <v>9</v>
      </c>
      <c r="I8" s="32">
        <v>32</v>
      </c>
      <c r="J8" s="32">
        <v>7</v>
      </c>
      <c r="K8" s="33"/>
      <c r="L8" s="19"/>
      <c r="M8" s="66" t="str">
        <f t="shared" si="1"/>
        <v>-</v>
      </c>
      <c r="N8" s="66" t="str">
        <f t="shared" si="2"/>
        <v>-</v>
      </c>
    </row>
    <row r="9" spans="1:14" x14ac:dyDescent="0.25">
      <c r="A9" s="6"/>
      <c r="B9" s="31">
        <v>6</v>
      </c>
      <c r="C9" s="34" t="s">
        <v>61</v>
      </c>
      <c r="D9" s="103">
        <f t="shared" si="0"/>
        <v>37</v>
      </c>
      <c r="E9" s="32"/>
      <c r="F9" s="32"/>
      <c r="G9" s="32">
        <v>8</v>
      </c>
      <c r="H9" s="32"/>
      <c r="I9" s="32">
        <v>29</v>
      </c>
      <c r="J9" s="32"/>
      <c r="K9" s="33"/>
      <c r="L9" s="19"/>
      <c r="M9" s="66" t="str">
        <f t="shared" si="1"/>
        <v>-</v>
      </c>
      <c r="N9" s="66" t="str">
        <f t="shared" si="2"/>
        <v>-</v>
      </c>
    </row>
    <row r="10" spans="1:14" x14ac:dyDescent="0.25">
      <c r="A10" s="6"/>
      <c r="B10" s="31">
        <v>7</v>
      </c>
      <c r="C10" s="34" t="s">
        <v>29</v>
      </c>
      <c r="D10" s="103">
        <f t="shared" si="0"/>
        <v>36</v>
      </c>
      <c r="E10" s="32">
        <v>3</v>
      </c>
      <c r="F10" s="32"/>
      <c r="G10" s="32"/>
      <c r="H10" s="32">
        <v>6</v>
      </c>
      <c r="I10" s="32">
        <v>27</v>
      </c>
      <c r="J10" s="32"/>
      <c r="K10" s="33"/>
      <c r="L10" s="19"/>
      <c r="M10" s="66" t="str">
        <f t="shared" si="1"/>
        <v>-</v>
      </c>
      <c r="N10" s="66" t="str">
        <f t="shared" si="2"/>
        <v>-</v>
      </c>
    </row>
    <row r="11" spans="1:14" x14ac:dyDescent="0.25">
      <c r="A11" s="6"/>
      <c r="B11" s="31">
        <v>8</v>
      </c>
      <c r="C11" s="34" t="s">
        <v>183</v>
      </c>
      <c r="D11" s="103">
        <f t="shared" si="0"/>
        <v>33</v>
      </c>
      <c r="E11" s="32"/>
      <c r="F11" s="32"/>
      <c r="G11" s="32"/>
      <c r="H11" s="32"/>
      <c r="I11" s="32">
        <v>33</v>
      </c>
      <c r="J11" s="32"/>
      <c r="K11" s="33"/>
      <c r="L11" s="19"/>
      <c r="M11" s="66" t="str">
        <f t="shared" si="1"/>
        <v>-</v>
      </c>
      <c r="N11" s="66" t="str">
        <f t="shared" si="2"/>
        <v>-</v>
      </c>
    </row>
    <row r="12" spans="1:14" x14ac:dyDescent="0.25">
      <c r="A12" s="6"/>
      <c r="B12" s="31">
        <v>9</v>
      </c>
      <c r="C12" s="34" t="s">
        <v>126</v>
      </c>
      <c r="D12" s="103">
        <f t="shared" si="0"/>
        <v>32</v>
      </c>
      <c r="E12" s="32"/>
      <c r="F12" s="32"/>
      <c r="G12" s="32">
        <v>6</v>
      </c>
      <c r="H12" s="32"/>
      <c r="I12" s="32">
        <v>26</v>
      </c>
      <c r="J12" s="32"/>
      <c r="K12" s="33"/>
      <c r="L12" s="19"/>
      <c r="M12" s="66" t="str">
        <f t="shared" si="1"/>
        <v>-</v>
      </c>
      <c r="N12" s="66" t="str">
        <f t="shared" si="2"/>
        <v>-</v>
      </c>
    </row>
    <row r="13" spans="1:14" x14ac:dyDescent="0.25">
      <c r="A13" s="6"/>
      <c r="B13" s="31">
        <v>10</v>
      </c>
      <c r="C13" s="34" t="s">
        <v>182</v>
      </c>
      <c r="D13" s="103">
        <f t="shared" si="0"/>
        <v>31</v>
      </c>
      <c r="E13" s="32"/>
      <c r="F13" s="32"/>
      <c r="G13" s="32"/>
      <c r="H13" s="32"/>
      <c r="I13" s="32">
        <v>31</v>
      </c>
      <c r="J13" s="32"/>
      <c r="K13" s="33"/>
      <c r="L13" s="19"/>
      <c r="M13" s="66" t="str">
        <f t="shared" si="1"/>
        <v>-</v>
      </c>
      <c r="N13" s="66" t="str">
        <f t="shared" si="2"/>
        <v>-</v>
      </c>
    </row>
    <row r="14" spans="1:14" x14ac:dyDescent="0.25">
      <c r="A14" s="6"/>
      <c r="B14" s="31">
        <v>11</v>
      </c>
      <c r="C14" s="34" t="s">
        <v>121</v>
      </c>
      <c r="D14" s="103">
        <f t="shared" si="0"/>
        <v>30</v>
      </c>
      <c r="E14" s="32"/>
      <c r="F14" s="32"/>
      <c r="G14" s="32"/>
      <c r="H14" s="32"/>
      <c r="I14" s="32">
        <v>30</v>
      </c>
      <c r="J14" s="32"/>
      <c r="K14" s="33"/>
      <c r="L14" s="19"/>
      <c r="M14" s="66" t="str">
        <f t="shared" si="1"/>
        <v>-</v>
      </c>
      <c r="N14" s="66" t="str">
        <f t="shared" si="2"/>
        <v>-</v>
      </c>
    </row>
    <row r="15" spans="1:14" x14ac:dyDescent="0.25">
      <c r="A15" s="6"/>
      <c r="B15" s="31">
        <v>12</v>
      </c>
      <c r="C15" s="34" t="s">
        <v>112</v>
      </c>
      <c r="D15" s="103">
        <f t="shared" si="0"/>
        <v>29</v>
      </c>
      <c r="E15" s="32"/>
      <c r="F15" s="32"/>
      <c r="G15" s="32">
        <v>5</v>
      </c>
      <c r="H15" s="32"/>
      <c r="I15" s="32">
        <v>24</v>
      </c>
      <c r="J15" s="32"/>
      <c r="K15" s="33"/>
      <c r="L15" s="19"/>
      <c r="M15" s="66" t="str">
        <f t="shared" si="1"/>
        <v>-</v>
      </c>
      <c r="N15" s="66" t="str">
        <f t="shared" si="2"/>
        <v>-</v>
      </c>
    </row>
    <row r="16" spans="1:14" x14ac:dyDescent="0.25">
      <c r="A16" s="6"/>
      <c r="B16" s="116">
        <v>13</v>
      </c>
      <c r="C16" s="34" t="s">
        <v>122</v>
      </c>
      <c r="D16" s="103">
        <f t="shared" si="0"/>
        <v>28</v>
      </c>
      <c r="E16" s="32"/>
      <c r="F16" s="32">
        <v>2</v>
      </c>
      <c r="G16" s="32"/>
      <c r="H16" s="32"/>
      <c r="I16" s="32">
        <v>21</v>
      </c>
      <c r="J16" s="32"/>
      <c r="K16" s="33">
        <v>5</v>
      </c>
      <c r="L16" s="19"/>
      <c r="M16" s="66" t="str">
        <f t="shared" si="1"/>
        <v>-</v>
      </c>
      <c r="N16" s="66" t="str">
        <f t="shared" si="2"/>
        <v>-</v>
      </c>
    </row>
    <row r="17" spans="1:14" x14ac:dyDescent="0.25">
      <c r="A17" s="6"/>
      <c r="B17" s="117"/>
      <c r="C17" s="34" t="s">
        <v>181</v>
      </c>
      <c r="D17" s="103">
        <f t="shared" si="0"/>
        <v>28</v>
      </c>
      <c r="E17" s="32"/>
      <c r="F17" s="32"/>
      <c r="G17" s="32"/>
      <c r="H17" s="32"/>
      <c r="I17" s="32">
        <v>28</v>
      </c>
      <c r="J17" s="32"/>
      <c r="K17" s="33"/>
      <c r="L17" s="19"/>
      <c r="M17" s="66" t="str">
        <f t="shared" si="1"/>
        <v>-</v>
      </c>
      <c r="N17" s="66" t="str">
        <f t="shared" si="2"/>
        <v>-</v>
      </c>
    </row>
    <row r="18" spans="1:14" x14ac:dyDescent="0.25">
      <c r="A18" s="6"/>
      <c r="B18" s="116">
        <v>15</v>
      </c>
      <c r="C18" s="34" t="s">
        <v>213</v>
      </c>
      <c r="D18" s="103">
        <f t="shared" si="0"/>
        <v>25</v>
      </c>
      <c r="E18" s="32"/>
      <c r="F18" s="32"/>
      <c r="G18" s="32"/>
      <c r="H18" s="32"/>
      <c r="I18" s="32">
        <v>25</v>
      </c>
      <c r="J18" s="32"/>
      <c r="K18" s="33"/>
      <c r="L18" s="19"/>
      <c r="M18" s="66" t="str">
        <f t="shared" si="1"/>
        <v>-</v>
      </c>
      <c r="N18" s="66" t="str">
        <f t="shared" si="2"/>
        <v>-</v>
      </c>
    </row>
    <row r="19" spans="1:14" x14ac:dyDescent="0.25">
      <c r="A19" s="6"/>
      <c r="B19" s="118"/>
      <c r="C19" s="34" t="s">
        <v>201</v>
      </c>
      <c r="D19" s="103">
        <f t="shared" si="0"/>
        <v>25</v>
      </c>
      <c r="E19" s="32"/>
      <c r="F19" s="32"/>
      <c r="G19" s="32"/>
      <c r="H19" s="32">
        <v>3</v>
      </c>
      <c r="I19" s="32">
        <v>22</v>
      </c>
      <c r="J19" s="32"/>
      <c r="K19" s="33"/>
      <c r="L19" s="19"/>
      <c r="M19" s="66" t="str">
        <f t="shared" si="1"/>
        <v>-</v>
      </c>
      <c r="N19" s="66" t="str">
        <f t="shared" si="2"/>
        <v>-</v>
      </c>
    </row>
    <row r="20" spans="1:14" x14ac:dyDescent="0.25">
      <c r="A20" s="6"/>
      <c r="B20" s="117"/>
      <c r="C20" s="34" t="s">
        <v>175</v>
      </c>
      <c r="D20" s="103">
        <f t="shared" si="0"/>
        <v>25</v>
      </c>
      <c r="E20" s="32"/>
      <c r="F20" s="32">
        <v>1</v>
      </c>
      <c r="G20" s="32"/>
      <c r="H20" s="32">
        <v>1</v>
      </c>
      <c r="I20" s="32">
        <v>23</v>
      </c>
      <c r="J20" s="32"/>
      <c r="K20" s="33"/>
      <c r="L20" s="19"/>
      <c r="M20" s="66" t="str">
        <f t="shared" si="1"/>
        <v>-</v>
      </c>
      <c r="N20" s="66" t="str">
        <f t="shared" si="2"/>
        <v>-</v>
      </c>
    </row>
    <row r="21" spans="1:14" x14ac:dyDescent="0.25">
      <c r="A21" s="6"/>
      <c r="B21" s="31">
        <v>18</v>
      </c>
      <c r="C21" s="34" t="s">
        <v>204</v>
      </c>
      <c r="D21" s="103">
        <f t="shared" si="0"/>
        <v>21</v>
      </c>
      <c r="E21" s="32"/>
      <c r="F21" s="32"/>
      <c r="G21" s="32"/>
      <c r="H21" s="32"/>
      <c r="I21" s="32">
        <v>15</v>
      </c>
      <c r="J21" s="32">
        <v>6</v>
      </c>
      <c r="K21" s="33"/>
      <c r="L21" s="19"/>
      <c r="M21" s="66" t="str">
        <f t="shared" si="1"/>
        <v>-</v>
      </c>
      <c r="N21" s="66" t="str">
        <f t="shared" si="2"/>
        <v>-</v>
      </c>
    </row>
    <row r="22" spans="1:14" x14ac:dyDescent="0.25">
      <c r="A22" s="6"/>
      <c r="B22" s="31">
        <v>19</v>
      </c>
      <c r="C22" s="34" t="s">
        <v>211</v>
      </c>
      <c r="D22" s="103">
        <f t="shared" si="0"/>
        <v>20</v>
      </c>
      <c r="E22" s="32"/>
      <c r="F22" s="32"/>
      <c r="G22" s="32"/>
      <c r="H22" s="32"/>
      <c r="I22" s="32">
        <v>20</v>
      </c>
      <c r="J22" s="32"/>
      <c r="K22" s="33"/>
      <c r="L22" s="19"/>
      <c r="M22" s="66" t="str">
        <f t="shared" si="1"/>
        <v>-</v>
      </c>
      <c r="N22" s="66" t="str">
        <f t="shared" si="2"/>
        <v>-</v>
      </c>
    </row>
    <row r="23" spans="1:14" x14ac:dyDescent="0.25">
      <c r="A23" s="6"/>
      <c r="B23" s="116">
        <v>20</v>
      </c>
      <c r="C23" s="34" t="s">
        <v>127</v>
      </c>
      <c r="D23" s="103">
        <f t="shared" si="0"/>
        <v>19</v>
      </c>
      <c r="E23" s="32">
        <v>1</v>
      </c>
      <c r="F23" s="32"/>
      <c r="G23" s="32">
        <v>2</v>
      </c>
      <c r="H23" s="32">
        <v>5</v>
      </c>
      <c r="I23" s="32">
        <v>9</v>
      </c>
      <c r="J23" s="32"/>
      <c r="K23" s="33">
        <v>2</v>
      </c>
      <c r="L23" s="19"/>
      <c r="M23" s="66" t="str">
        <f t="shared" si="1"/>
        <v>-</v>
      </c>
      <c r="N23" s="66" t="str">
        <f t="shared" si="2"/>
        <v>-</v>
      </c>
    </row>
    <row r="24" spans="1:14" x14ac:dyDescent="0.25">
      <c r="A24" s="6"/>
      <c r="B24" s="117"/>
      <c r="C24" s="34" t="s">
        <v>30</v>
      </c>
      <c r="D24" s="103">
        <f t="shared" si="0"/>
        <v>19</v>
      </c>
      <c r="E24" s="32"/>
      <c r="F24" s="32"/>
      <c r="G24" s="32"/>
      <c r="H24" s="32"/>
      <c r="I24" s="32">
        <v>19</v>
      </c>
      <c r="J24" s="32"/>
      <c r="K24" s="33"/>
      <c r="L24" s="19"/>
      <c r="M24" s="66" t="str">
        <f t="shared" si="1"/>
        <v>-</v>
      </c>
      <c r="N24" s="66" t="str">
        <f t="shared" si="2"/>
        <v>-</v>
      </c>
    </row>
    <row r="25" spans="1:14" x14ac:dyDescent="0.25">
      <c r="A25" s="6"/>
      <c r="B25" s="31">
        <v>22</v>
      </c>
      <c r="C25" s="34" t="s">
        <v>210</v>
      </c>
      <c r="D25" s="103">
        <f t="shared" si="0"/>
        <v>18</v>
      </c>
      <c r="E25" s="32"/>
      <c r="F25" s="32"/>
      <c r="G25" s="32"/>
      <c r="H25" s="32"/>
      <c r="I25" s="32">
        <v>18</v>
      </c>
      <c r="J25" s="32"/>
      <c r="K25" s="33"/>
      <c r="L25" s="19"/>
      <c r="M25" s="66" t="str">
        <f t="shared" si="1"/>
        <v>-</v>
      </c>
      <c r="N25" s="66" t="str">
        <f t="shared" si="2"/>
        <v>-</v>
      </c>
    </row>
    <row r="26" spans="1:14" x14ac:dyDescent="0.25">
      <c r="A26" s="6"/>
      <c r="B26" s="116">
        <v>23</v>
      </c>
      <c r="C26" s="34" t="s">
        <v>209</v>
      </c>
      <c r="D26" s="103">
        <f t="shared" si="0"/>
        <v>17</v>
      </c>
      <c r="E26" s="32"/>
      <c r="F26" s="32"/>
      <c r="G26" s="32"/>
      <c r="H26" s="32"/>
      <c r="I26" s="32">
        <v>17</v>
      </c>
      <c r="J26" s="32"/>
      <c r="K26" s="33"/>
      <c r="L26" s="19"/>
      <c r="M26" s="66" t="str">
        <f t="shared" si="1"/>
        <v>-</v>
      </c>
      <c r="N26" s="66" t="str">
        <f t="shared" si="2"/>
        <v>-</v>
      </c>
    </row>
    <row r="27" spans="1:14" x14ac:dyDescent="0.25">
      <c r="A27" s="6"/>
      <c r="B27" s="117"/>
      <c r="C27" s="34" t="s">
        <v>168</v>
      </c>
      <c r="D27" s="103">
        <f t="shared" si="0"/>
        <v>17</v>
      </c>
      <c r="E27" s="32"/>
      <c r="F27" s="32"/>
      <c r="G27" s="32"/>
      <c r="H27" s="32"/>
      <c r="I27" s="32">
        <v>14</v>
      </c>
      <c r="J27" s="32"/>
      <c r="K27" s="33">
        <v>3</v>
      </c>
      <c r="L27" s="19"/>
      <c r="M27" s="66" t="str">
        <f t="shared" si="1"/>
        <v>-</v>
      </c>
      <c r="N27" s="66" t="str">
        <f t="shared" si="2"/>
        <v>-</v>
      </c>
    </row>
    <row r="28" spans="1:14" x14ac:dyDescent="0.25">
      <c r="A28" s="6"/>
      <c r="B28" s="116">
        <v>25</v>
      </c>
      <c r="C28" s="34" t="s">
        <v>179</v>
      </c>
      <c r="D28" s="103">
        <f t="shared" si="0"/>
        <v>16</v>
      </c>
      <c r="E28" s="32">
        <v>2</v>
      </c>
      <c r="F28" s="32">
        <v>3</v>
      </c>
      <c r="G28" s="32">
        <v>11</v>
      </c>
      <c r="H28" s="32"/>
      <c r="I28" s="32"/>
      <c r="J28" s="32"/>
      <c r="K28" s="33"/>
      <c r="L28" s="19"/>
      <c r="M28" s="66" t="str">
        <f t="shared" si="1"/>
        <v>-</v>
      </c>
      <c r="N28" s="66" t="str">
        <f t="shared" si="2"/>
        <v>-</v>
      </c>
    </row>
    <row r="29" spans="1:14" x14ac:dyDescent="0.25">
      <c r="A29" s="6"/>
      <c r="B29" s="118"/>
      <c r="C29" s="34" t="s">
        <v>208</v>
      </c>
      <c r="D29" s="103">
        <f t="shared" si="0"/>
        <v>16</v>
      </c>
      <c r="E29" s="32"/>
      <c r="F29" s="32"/>
      <c r="G29" s="32"/>
      <c r="H29" s="32"/>
      <c r="I29" s="32">
        <v>16</v>
      </c>
      <c r="J29" s="32"/>
      <c r="K29" s="33"/>
      <c r="L29" s="19"/>
      <c r="M29" s="66" t="str">
        <f t="shared" si="1"/>
        <v>-</v>
      </c>
      <c r="N29" s="66" t="str">
        <f t="shared" si="2"/>
        <v>-</v>
      </c>
    </row>
    <row r="30" spans="1:14" x14ac:dyDescent="0.25">
      <c r="A30" s="6"/>
      <c r="B30" s="117"/>
      <c r="C30" s="34" t="s">
        <v>149</v>
      </c>
      <c r="D30" s="103">
        <f t="shared" si="0"/>
        <v>16</v>
      </c>
      <c r="E30" s="32"/>
      <c r="F30" s="32"/>
      <c r="G30" s="32"/>
      <c r="H30" s="32">
        <v>4</v>
      </c>
      <c r="I30" s="32"/>
      <c r="J30" s="32">
        <v>5</v>
      </c>
      <c r="K30" s="33">
        <v>7</v>
      </c>
      <c r="L30" s="19"/>
      <c r="M30" s="66" t="str">
        <f t="shared" si="1"/>
        <v>-</v>
      </c>
      <c r="N30" s="66" t="str">
        <f t="shared" si="2"/>
        <v>-</v>
      </c>
    </row>
    <row r="31" spans="1:14" x14ac:dyDescent="0.25">
      <c r="A31" s="6"/>
      <c r="B31" s="31">
        <v>28</v>
      </c>
      <c r="C31" s="34" t="s">
        <v>123</v>
      </c>
      <c r="D31" s="103">
        <f t="shared" si="0"/>
        <v>13</v>
      </c>
      <c r="E31" s="32"/>
      <c r="F31" s="32"/>
      <c r="G31" s="32"/>
      <c r="H31" s="32"/>
      <c r="I31" s="32">
        <v>13</v>
      </c>
      <c r="J31" s="32"/>
      <c r="K31" s="33"/>
      <c r="L31" s="19"/>
      <c r="M31" s="66" t="str">
        <f t="shared" si="1"/>
        <v>-</v>
      </c>
      <c r="N31" s="66" t="str">
        <f t="shared" si="2"/>
        <v>-</v>
      </c>
    </row>
    <row r="32" spans="1:14" x14ac:dyDescent="0.25">
      <c r="A32" s="6"/>
      <c r="B32" s="116">
        <v>29</v>
      </c>
      <c r="C32" s="34" t="s">
        <v>156</v>
      </c>
      <c r="D32" s="103">
        <f t="shared" si="0"/>
        <v>12</v>
      </c>
      <c r="E32" s="32"/>
      <c r="F32" s="32"/>
      <c r="G32" s="32">
        <v>12</v>
      </c>
      <c r="H32" s="32"/>
      <c r="I32" s="32"/>
      <c r="J32" s="32"/>
      <c r="K32" s="33"/>
      <c r="L32" s="19"/>
      <c r="M32" s="66" t="str">
        <f t="shared" si="1"/>
        <v>-</v>
      </c>
      <c r="N32" s="66" t="str">
        <f t="shared" si="2"/>
        <v>-</v>
      </c>
    </row>
    <row r="33" spans="1:14" x14ac:dyDescent="0.25">
      <c r="A33" s="6"/>
      <c r="B33" s="118"/>
      <c r="C33" s="34" t="s">
        <v>62</v>
      </c>
      <c r="D33" s="103">
        <f t="shared" si="0"/>
        <v>12</v>
      </c>
      <c r="E33" s="32"/>
      <c r="F33" s="32"/>
      <c r="G33" s="32">
        <v>4</v>
      </c>
      <c r="H33" s="32">
        <v>2</v>
      </c>
      <c r="I33" s="32"/>
      <c r="J33" s="32"/>
      <c r="K33" s="33">
        <v>6</v>
      </c>
      <c r="L33" s="19"/>
      <c r="M33" s="66" t="str">
        <f t="shared" si="1"/>
        <v>-</v>
      </c>
      <c r="N33" s="66" t="str">
        <f t="shared" si="2"/>
        <v>-</v>
      </c>
    </row>
    <row r="34" spans="1:14" x14ac:dyDescent="0.25">
      <c r="A34" s="6"/>
      <c r="B34" s="117"/>
      <c r="C34" s="34" t="s">
        <v>128</v>
      </c>
      <c r="D34" s="103">
        <f t="shared" si="0"/>
        <v>12</v>
      </c>
      <c r="E34" s="32"/>
      <c r="F34" s="32"/>
      <c r="G34" s="32"/>
      <c r="H34" s="32"/>
      <c r="I34" s="32">
        <v>12</v>
      </c>
      <c r="J34" s="32"/>
      <c r="K34" s="33"/>
      <c r="L34" s="19"/>
      <c r="M34" s="66" t="str">
        <f t="shared" si="1"/>
        <v>-</v>
      </c>
      <c r="N34" s="66" t="str">
        <f t="shared" si="2"/>
        <v>-</v>
      </c>
    </row>
    <row r="35" spans="1:14" x14ac:dyDescent="0.25">
      <c r="A35" s="6"/>
      <c r="B35" s="31">
        <v>32</v>
      </c>
      <c r="C35" s="34" t="s">
        <v>207</v>
      </c>
      <c r="D35" s="103">
        <f t="shared" si="0"/>
        <v>11</v>
      </c>
      <c r="E35" s="32"/>
      <c r="F35" s="32"/>
      <c r="G35" s="32"/>
      <c r="H35" s="32"/>
      <c r="I35" s="32">
        <v>11</v>
      </c>
      <c r="J35" s="32"/>
      <c r="K35" s="33"/>
      <c r="L35" s="19"/>
      <c r="M35" s="66" t="str">
        <f t="shared" si="1"/>
        <v>-</v>
      </c>
      <c r="N35" s="66" t="str">
        <f t="shared" si="2"/>
        <v>-</v>
      </c>
    </row>
    <row r="36" spans="1:14" x14ac:dyDescent="0.25">
      <c r="A36" s="6"/>
      <c r="B36" s="116">
        <v>33</v>
      </c>
      <c r="C36" s="34" t="s">
        <v>73</v>
      </c>
      <c r="D36" s="103">
        <f t="shared" si="0"/>
        <v>10</v>
      </c>
      <c r="E36" s="32"/>
      <c r="F36" s="32"/>
      <c r="G36" s="32"/>
      <c r="H36" s="32"/>
      <c r="I36" s="32">
        <v>10</v>
      </c>
      <c r="J36" s="32"/>
      <c r="K36" s="33"/>
      <c r="L36" s="19"/>
      <c r="M36" s="66" t="str">
        <f t="shared" ref="M36:M63" si="3">IF((COUNT(E36:K36)-8)&gt;0,COUNT(E36:K36)-8,"-")</f>
        <v>-</v>
      </c>
      <c r="N36" s="66" t="str">
        <f t="shared" ref="N36:N63" si="4">IF(M36=1,SMALL(E36:K36,1),IF(M36=2,SMALL(E36:K36,1)&amp;"; "&amp;SMALL(E36:K36,2),IF(M36=3,SMALL(E36:K36,1)&amp;"; "&amp;SMALL(E36:K36,2)&amp;"; "&amp;SMALL(E36:K36,3),"-")))</f>
        <v>-</v>
      </c>
    </row>
    <row r="37" spans="1:14" x14ac:dyDescent="0.25">
      <c r="A37" s="6"/>
      <c r="B37" s="117"/>
      <c r="C37" s="34" t="s">
        <v>186</v>
      </c>
      <c r="D37" s="103">
        <f t="shared" si="0"/>
        <v>10</v>
      </c>
      <c r="E37" s="32"/>
      <c r="F37" s="32"/>
      <c r="G37" s="32">
        <v>3</v>
      </c>
      <c r="H37" s="32"/>
      <c r="I37" s="32">
        <v>4</v>
      </c>
      <c r="J37" s="32">
        <v>3</v>
      </c>
      <c r="K37" s="33"/>
      <c r="L37" s="19"/>
      <c r="M37" s="66" t="str">
        <f t="shared" si="3"/>
        <v>-</v>
      </c>
      <c r="N37" s="66" t="str">
        <f t="shared" si="4"/>
        <v>-</v>
      </c>
    </row>
    <row r="38" spans="1:14" x14ac:dyDescent="0.25">
      <c r="A38" s="6"/>
      <c r="B38" s="31">
        <v>35</v>
      </c>
      <c r="C38" s="34" t="s">
        <v>199</v>
      </c>
      <c r="D38" s="103">
        <f t="shared" si="0"/>
        <v>9</v>
      </c>
      <c r="E38" s="32"/>
      <c r="F38" s="32"/>
      <c r="G38" s="32">
        <v>9</v>
      </c>
      <c r="H38" s="32"/>
      <c r="I38" s="32"/>
      <c r="J38" s="32"/>
      <c r="K38" s="33"/>
      <c r="L38" s="19"/>
      <c r="M38" s="66" t="str">
        <f t="shared" si="3"/>
        <v>-</v>
      </c>
      <c r="N38" s="66" t="str">
        <f t="shared" si="4"/>
        <v>-</v>
      </c>
    </row>
    <row r="39" spans="1:14" x14ac:dyDescent="0.25">
      <c r="A39" s="6"/>
      <c r="B39" s="31">
        <v>36</v>
      </c>
      <c r="C39" s="34" t="s">
        <v>131</v>
      </c>
      <c r="D39" s="103">
        <f t="shared" si="0"/>
        <v>8</v>
      </c>
      <c r="E39" s="32"/>
      <c r="F39" s="32"/>
      <c r="G39" s="32"/>
      <c r="H39" s="32"/>
      <c r="I39" s="32">
        <v>8</v>
      </c>
      <c r="J39" s="32"/>
      <c r="K39" s="33"/>
      <c r="L39" s="19"/>
      <c r="M39" s="66" t="str">
        <f t="shared" si="3"/>
        <v>-</v>
      </c>
      <c r="N39" s="66" t="str">
        <f t="shared" si="4"/>
        <v>-</v>
      </c>
    </row>
    <row r="40" spans="1:14" x14ac:dyDescent="0.25">
      <c r="A40" s="6"/>
      <c r="B40" s="116">
        <v>37</v>
      </c>
      <c r="C40" s="34" t="s">
        <v>34</v>
      </c>
      <c r="D40" s="103">
        <f t="shared" si="0"/>
        <v>7</v>
      </c>
      <c r="E40" s="32"/>
      <c r="F40" s="32"/>
      <c r="G40" s="32"/>
      <c r="H40" s="32"/>
      <c r="I40" s="32">
        <v>7</v>
      </c>
      <c r="J40" s="32"/>
      <c r="K40" s="33"/>
      <c r="L40" s="19"/>
      <c r="M40" s="66" t="str">
        <f t="shared" si="3"/>
        <v>-</v>
      </c>
      <c r="N40" s="66" t="str">
        <f t="shared" si="4"/>
        <v>-</v>
      </c>
    </row>
    <row r="41" spans="1:14" x14ac:dyDescent="0.25">
      <c r="A41" s="6"/>
      <c r="B41" s="118"/>
      <c r="C41" s="34" t="s">
        <v>65</v>
      </c>
      <c r="D41" s="103">
        <f t="shared" si="0"/>
        <v>7</v>
      </c>
      <c r="E41" s="32"/>
      <c r="F41" s="32"/>
      <c r="G41" s="32">
        <v>7</v>
      </c>
      <c r="H41" s="32"/>
      <c r="I41" s="32"/>
      <c r="J41" s="32"/>
      <c r="K41" s="33"/>
      <c r="L41" s="19"/>
      <c r="M41" s="66" t="str">
        <f t="shared" si="3"/>
        <v>-</v>
      </c>
      <c r="N41" s="66" t="str">
        <f t="shared" si="4"/>
        <v>-</v>
      </c>
    </row>
    <row r="42" spans="1:14" x14ac:dyDescent="0.25">
      <c r="A42" s="6"/>
      <c r="B42" s="117"/>
      <c r="C42" s="34" t="s">
        <v>31</v>
      </c>
      <c r="D42" s="103">
        <f t="shared" si="0"/>
        <v>7</v>
      </c>
      <c r="E42" s="32"/>
      <c r="F42" s="32"/>
      <c r="G42" s="32"/>
      <c r="H42" s="32"/>
      <c r="I42" s="32">
        <v>5</v>
      </c>
      <c r="J42" s="32">
        <v>2</v>
      </c>
      <c r="K42" s="33"/>
      <c r="L42" s="19"/>
      <c r="M42" s="66" t="str">
        <f t="shared" si="3"/>
        <v>-</v>
      </c>
      <c r="N42" s="66" t="str">
        <f t="shared" si="4"/>
        <v>-</v>
      </c>
    </row>
    <row r="43" spans="1:14" x14ac:dyDescent="0.25">
      <c r="A43" s="6"/>
      <c r="B43" s="31">
        <v>40</v>
      </c>
      <c r="C43" s="34" t="s">
        <v>64</v>
      </c>
      <c r="D43" s="103">
        <f t="shared" si="0"/>
        <v>6</v>
      </c>
      <c r="E43" s="32"/>
      <c r="F43" s="32"/>
      <c r="G43" s="32"/>
      <c r="H43" s="32"/>
      <c r="I43" s="32">
        <v>6</v>
      </c>
      <c r="J43" s="32"/>
      <c r="K43" s="33"/>
      <c r="L43" s="19"/>
      <c r="M43" s="66" t="str">
        <f t="shared" si="3"/>
        <v>-</v>
      </c>
      <c r="N43" s="66" t="str">
        <f t="shared" si="4"/>
        <v>-</v>
      </c>
    </row>
    <row r="44" spans="1:14" x14ac:dyDescent="0.25">
      <c r="A44" s="6"/>
      <c r="B44" s="116">
        <v>41</v>
      </c>
      <c r="C44" s="34" t="s">
        <v>137</v>
      </c>
      <c r="D44" s="103">
        <f t="shared" si="0"/>
        <v>4</v>
      </c>
      <c r="E44" s="32"/>
      <c r="F44" s="32"/>
      <c r="G44" s="32"/>
      <c r="H44" s="32"/>
      <c r="I44" s="32"/>
      <c r="J44" s="32">
        <v>4</v>
      </c>
      <c r="K44" s="33"/>
      <c r="L44" s="19"/>
      <c r="M44" s="66" t="str">
        <f t="shared" si="3"/>
        <v>-</v>
      </c>
      <c r="N44" s="66" t="str">
        <f t="shared" si="4"/>
        <v>-</v>
      </c>
    </row>
    <row r="45" spans="1:14" x14ac:dyDescent="0.25">
      <c r="A45" s="6"/>
      <c r="B45" s="117"/>
      <c r="C45" s="34" t="s">
        <v>215</v>
      </c>
      <c r="D45" s="103">
        <f t="shared" si="0"/>
        <v>4</v>
      </c>
      <c r="E45" s="32"/>
      <c r="F45" s="32"/>
      <c r="G45" s="32"/>
      <c r="H45" s="32"/>
      <c r="I45" s="32"/>
      <c r="J45" s="32"/>
      <c r="K45" s="33">
        <v>4</v>
      </c>
      <c r="L45" s="19"/>
      <c r="M45" s="66" t="str">
        <f t="shared" si="3"/>
        <v>-</v>
      </c>
      <c r="N45" s="66" t="str">
        <f t="shared" si="4"/>
        <v>-</v>
      </c>
    </row>
    <row r="46" spans="1:14" x14ac:dyDescent="0.25">
      <c r="A46" s="6"/>
      <c r="B46" s="116">
        <v>43</v>
      </c>
      <c r="C46" s="34" t="s">
        <v>132</v>
      </c>
      <c r="D46" s="103">
        <f t="shared" si="0"/>
        <v>1</v>
      </c>
      <c r="E46" s="32"/>
      <c r="F46" s="32"/>
      <c r="G46" s="32"/>
      <c r="H46" s="32"/>
      <c r="I46" s="32">
        <v>1</v>
      </c>
      <c r="J46" s="32"/>
      <c r="K46" s="33"/>
      <c r="L46" s="19"/>
      <c r="M46" s="66" t="str">
        <f t="shared" si="3"/>
        <v>-</v>
      </c>
      <c r="N46" s="66" t="str">
        <f t="shared" si="4"/>
        <v>-</v>
      </c>
    </row>
    <row r="47" spans="1:14" x14ac:dyDescent="0.25">
      <c r="A47" s="6"/>
      <c r="B47" s="118"/>
      <c r="C47" s="34" t="s">
        <v>115</v>
      </c>
      <c r="D47" s="103">
        <f t="shared" si="0"/>
        <v>1</v>
      </c>
      <c r="E47" s="32"/>
      <c r="F47" s="32"/>
      <c r="G47" s="32"/>
      <c r="H47" s="32"/>
      <c r="I47" s="32">
        <v>1</v>
      </c>
      <c r="J47" s="32"/>
      <c r="K47" s="33"/>
      <c r="L47" s="19"/>
      <c r="M47" s="66" t="str">
        <f t="shared" si="3"/>
        <v>-</v>
      </c>
      <c r="N47" s="66" t="str">
        <f t="shared" si="4"/>
        <v>-</v>
      </c>
    </row>
    <row r="48" spans="1:14" x14ac:dyDescent="0.25">
      <c r="A48" s="6"/>
      <c r="B48" s="118"/>
      <c r="C48" s="34" t="s">
        <v>216</v>
      </c>
      <c r="D48" s="103">
        <f t="shared" si="0"/>
        <v>1</v>
      </c>
      <c r="E48" s="32"/>
      <c r="F48" s="32"/>
      <c r="G48" s="32"/>
      <c r="H48" s="32"/>
      <c r="I48" s="32"/>
      <c r="J48" s="32"/>
      <c r="K48" s="33">
        <v>1</v>
      </c>
      <c r="L48" s="19"/>
      <c r="M48" s="66" t="str">
        <f t="shared" si="3"/>
        <v>-</v>
      </c>
      <c r="N48" s="66" t="str">
        <f t="shared" si="4"/>
        <v>-</v>
      </c>
    </row>
    <row r="49" spans="1:14" x14ac:dyDescent="0.25">
      <c r="A49" s="6"/>
      <c r="B49" s="118"/>
      <c r="C49" s="34" t="s">
        <v>130</v>
      </c>
      <c r="D49" s="103">
        <f t="shared" si="0"/>
        <v>1</v>
      </c>
      <c r="E49" s="32"/>
      <c r="F49" s="32"/>
      <c r="G49" s="32">
        <v>1</v>
      </c>
      <c r="H49" s="32"/>
      <c r="I49" s="32"/>
      <c r="J49" s="32"/>
      <c r="K49" s="33"/>
      <c r="L49" s="19"/>
      <c r="M49" s="66" t="str">
        <f t="shared" si="3"/>
        <v>-</v>
      </c>
      <c r="N49" s="66" t="str">
        <f t="shared" si="4"/>
        <v>-</v>
      </c>
    </row>
    <row r="50" spans="1:14" x14ac:dyDescent="0.25">
      <c r="A50" s="6"/>
      <c r="B50" s="118"/>
      <c r="C50" s="34" t="s">
        <v>141</v>
      </c>
      <c r="D50" s="103">
        <f t="shared" si="0"/>
        <v>1</v>
      </c>
      <c r="E50" s="32"/>
      <c r="F50" s="32"/>
      <c r="G50" s="32"/>
      <c r="H50" s="32"/>
      <c r="I50" s="32"/>
      <c r="J50" s="32">
        <v>1</v>
      </c>
      <c r="K50" s="33"/>
      <c r="L50" s="19"/>
      <c r="M50" s="66" t="str">
        <f t="shared" si="3"/>
        <v>-</v>
      </c>
      <c r="N50" s="66" t="str">
        <f t="shared" si="4"/>
        <v>-</v>
      </c>
    </row>
    <row r="51" spans="1:14" x14ac:dyDescent="0.25">
      <c r="A51" s="6"/>
      <c r="B51" s="117"/>
      <c r="C51" s="34" t="s">
        <v>86</v>
      </c>
      <c r="D51" s="103">
        <f t="shared" si="0"/>
        <v>1</v>
      </c>
      <c r="E51" s="32"/>
      <c r="F51" s="32"/>
      <c r="G51" s="32"/>
      <c r="H51" s="32"/>
      <c r="I51" s="32">
        <v>1</v>
      </c>
      <c r="J51" s="32"/>
      <c r="K51" s="33"/>
      <c r="L51" s="19"/>
      <c r="M51" s="66" t="str">
        <f t="shared" si="3"/>
        <v>-</v>
      </c>
      <c r="N51" s="66" t="str">
        <f t="shared" si="4"/>
        <v>-</v>
      </c>
    </row>
    <row r="52" spans="1:14" x14ac:dyDescent="0.25">
      <c r="A52" s="6"/>
      <c r="B52" s="31">
        <v>49</v>
      </c>
      <c r="C52" s="34"/>
      <c r="D52" s="103"/>
      <c r="E52" s="32"/>
      <c r="F52" s="32"/>
      <c r="G52" s="32"/>
      <c r="H52" s="32"/>
      <c r="I52" s="32"/>
      <c r="J52" s="32"/>
      <c r="K52" s="33"/>
      <c r="L52" s="19"/>
      <c r="M52" s="66" t="str">
        <f t="shared" si="3"/>
        <v>-</v>
      </c>
      <c r="N52" s="66" t="str">
        <f t="shared" si="4"/>
        <v>-</v>
      </c>
    </row>
    <row r="53" spans="1:14" x14ac:dyDescent="0.25">
      <c r="A53" s="6"/>
      <c r="B53" s="31">
        <v>50</v>
      </c>
      <c r="C53" s="34"/>
      <c r="D53" s="103"/>
      <c r="E53" s="32"/>
      <c r="F53" s="32"/>
      <c r="G53" s="32"/>
      <c r="H53" s="32"/>
      <c r="I53" s="32"/>
      <c r="J53" s="32"/>
      <c r="K53" s="33"/>
      <c r="L53" s="19"/>
      <c r="M53" s="66" t="str">
        <f t="shared" si="3"/>
        <v>-</v>
      </c>
      <c r="N53" s="66" t="str">
        <f t="shared" si="4"/>
        <v>-</v>
      </c>
    </row>
    <row r="54" spans="1:14" x14ac:dyDescent="0.25">
      <c r="A54" s="6"/>
      <c r="B54" s="31">
        <v>51</v>
      </c>
      <c r="C54" s="34"/>
      <c r="D54" s="103"/>
      <c r="E54" s="32"/>
      <c r="F54" s="32"/>
      <c r="G54" s="32"/>
      <c r="H54" s="32"/>
      <c r="I54" s="32"/>
      <c r="J54" s="32"/>
      <c r="K54" s="33"/>
      <c r="L54" s="19"/>
      <c r="M54" s="66" t="str">
        <f t="shared" si="3"/>
        <v>-</v>
      </c>
      <c r="N54" s="66" t="str">
        <f t="shared" si="4"/>
        <v>-</v>
      </c>
    </row>
    <row r="55" spans="1:14" x14ac:dyDescent="0.25">
      <c r="A55" s="6"/>
      <c r="B55" s="31">
        <v>52</v>
      </c>
      <c r="C55" s="34"/>
      <c r="D55" s="103"/>
      <c r="E55" s="32"/>
      <c r="F55" s="32"/>
      <c r="G55" s="32"/>
      <c r="H55" s="32"/>
      <c r="I55" s="32"/>
      <c r="J55" s="32"/>
      <c r="K55" s="33"/>
      <c r="L55" s="19"/>
      <c r="M55" s="66" t="str">
        <f t="shared" si="3"/>
        <v>-</v>
      </c>
      <c r="N55" s="66" t="str">
        <f t="shared" si="4"/>
        <v>-</v>
      </c>
    </row>
    <row r="56" spans="1:14" x14ac:dyDescent="0.25">
      <c r="A56" s="6"/>
      <c r="B56" s="31">
        <v>53</v>
      </c>
      <c r="C56" s="34"/>
      <c r="D56" s="103"/>
      <c r="E56" s="32"/>
      <c r="F56" s="32"/>
      <c r="G56" s="32"/>
      <c r="H56" s="32"/>
      <c r="I56" s="32"/>
      <c r="J56" s="32"/>
      <c r="K56" s="33"/>
      <c r="L56" s="19"/>
      <c r="M56" s="66" t="str">
        <f t="shared" si="3"/>
        <v>-</v>
      </c>
      <c r="N56" s="66" t="str">
        <f t="shared" si="4"/>
        <v>-</v>
      </c>
    </row>
    <row r="57" spans="1:14" x14ac:dyDescent="0.25">
      <c r="A57" s="6"/>
      <c r="B57" s="31">
        <v>54</v>
      </c>
      <c r="C57" s="34"/>
      <c r="D57" s="103"/>
      <c r="E57" s="32"/>
      <c r="F57" s="32"/>
      <c r="G57" s="32"/>
      <c r="H57" s="32"/>
      <c r="I57" s="32"/>
      <c r="J57" s="32"/>
      <c r="K57" s="33"/>
      <c r="L57" s="19"/>
      <c r="M57" s="66" t="str">
        <f t="shared" si="3"/>
        <v>-</v>
      </c>
      <c r="N57" s="66" t="str">
        <f t="shared" si="4"/>
        <v>-</v>
      </c>
    </row>
    <row r="58" spans="1:14" x14ac:dyDescent="0.25">
      <c r="A58" s="6"/>
      <c r="B58" s="31">
        <v>55</v>
      </c>
      <c r="C58" s="34"/>
      <c r="D58" s="103"/>
      <c r="E58" s="32"/>
      <c r="F58" s="32"/>
      <c r="G58" s="32"/>
      <c r="H58" s="32"/>
      <c r="I58" s="32"/>
      <c r="J58" s="32"/>
      <c r="K58" s="33"/>
      <c r="L58" s="19"/>
      <c r="M58" s="66" t="str">
        <f t="shared" si="3"/>
        <v>-</v>
      </c>
      <c r="N58" s="66" t="str">
        <f t="shared" si="4"/>
        <v>-</v>
      </c>
    </row>
    <row r="59" spans="1:14" x14ac:dyDescent="0.25">
      <c r="A59" s="6"/>
      <c r="B59" s="31">
        <v>56</v>
      </c>
      <c r="C59" s="34"/>
      <c r="D59" s="103"/>
      <c r="E59" s="32"/>
      <c r="F59" s="32"/>
      <c r="G59" s="32"/>
      <c r="H59" s="32"/>
      <c r="I59" s="32"/>
      <c r="J59" s="32"/>
      <c r="K59" s="33"/>
      <c r="L59" s="19"/>
      <c r="M59" s="66" t="str">
        <f t="shared" si="3"/>
        <v>-</v>
      </c>
      <c r="N59" s="66" t="str">
        <f t="shared" si="4"/>
        <v>-</v>
      </c>
    </row>
    <row r="60" spans="1:14" x14ac:dyDescent="0.25">
      <c r="A60" s="6"/>
      <c r="B60" s="31">
        <v>57</v>
      </c>
      <c r="C60" s="34"/>
      <c r="D60" s="103"/>
      <c r="E60" s="32"/>
      <c r="F60" s="32"/>
      <c r="G60" s="32"/>
      <c r="H60" s="32"/>
      <c r="I60" s="32"/>
      <c r="J60" s="32"/>
      <c r="K60" s="33"/>
      <c r="L60" s="19"/>
      <c r="M60" s="66" t="str">
        <f t="shared" si="3"/>
        <v>-</v>
      </c>
      <c r="N60" s="66" t="str">
        <f t="shared" si="4"/>
        <v>-</v>
      </c>
    </row>
    <row r="61" spans="1:14" x14ac:dyDescent="0.25">
      <c r="A61" s="6"/>
      <c r="B61" s="31">
        <v>58</v>
      </c>
      <c r="C61" s="34"/>
      <c r="D61" s="103"/>
      <c r="E61" s="32"/>
      <c r="F61" s="32"/>
      <c r="G61" s="32"/>
      <c r="H61" s="32"/>
      <c r="I61" s="32"/>
      <c r="J61" s="32"/>
      <c r="K61" s="33"/>
      <c r="L61" s="19"/>
      <c r="M61" s="66" t="str">
        <f t="shared" si="3"/>
        <v>-</v>
      </c>
      <c r="N61" s="66" t="str">
        <f t="shared" si="4"/>
        <v>-</v>
      </c>
    </row>
    <row r="62" spans="1:14" x14ac:dyDescent="0.25">
      <c r="A62" s="6"/>
      <c r="B62" s="31">
        <v>59</v>
      </c>
      <c r="C62" s="34"/>
      <c r="D62" s="103"/>
      <c r="E62" s="32"/>
      <c r="F62" s="32"/>
      <c r="G62" s="32"/>
      <c r="H62" s="32"/>
      <c r="I62" s="32"/>
      <c r="J62" s="32"/>
      <c r="K62" s="33"/>
      <c r="L62" s="19"/>
      <c r="M62" s="66" t="str">
        <f t="shared" si="3"/>
        <v>-</v>
      </c>
      <c r="N62" s="66" t="str">
        <f t="shared" si="4"/>
        <v>-</v>
      </c>
    </row>
    <row r="63" spans="1:14" x14ac:dyDescent="0.25">
      <c r="A63" s="6"/>
      <c r="B63" s="31">
        <v>60</v>
      </c>
      <c r="C63" s="34"/>
      <c r="D63" s="103"/>
      <c r="E63" s="32"/>
      <c r="F63" s="32"/>
      <c r="G63" s="32"/>
      <c r="H63" s="32"/>
      <c r="I63" s="32"/>
      <c r="J63" s="32"/>
      <c r="K63" s="33"/>
      <c r="L63" s="19"/>
      <c r="M63" s="66" t="str">
        <f t="shared" si="3"/>
        <v>-</v>
      </c>
      <c r="N63" s="66" t="str">
        <f t="shared" si="4"/>
        <v>-</v>
      </c>
    </row>
  </sheetData>
  <autoFilter ref="B3:N58"/>
  <sortState ref="B4:K63">
    <sortCondition descending="1" ref="D4:D63"/>
    <sortCondition ref="C4:C63"/>
  </sortState>
  <mergeCells count="10">
    <mergeCell ref="B40:B42"/>
    <mergeCell ref="B44:B45"/>
    <mergeCell ref="B46:B51"/>
    <mergeCell ref="B36:B37"/>
    <mergeCell ref="B16:B17"/>
    <mergeCell ref="B18:B20"/>
    <mergeCell ref="B23:B24"/>
    <mergeCell ref="B26:B27"/>
    <mergeCell ref="B28:B30"/>
    <mergeCell ref="B32:B34"/>
  </mergeCells>
  <phoneticPr fontId="3" type="noConversion"/>
  <conditionalFormatting sqref="E5:F12 E18:F28 E4:G4 I35:I48 E34:F51 J45:K48 H34:H51 E4:E11 K4:K53 G5:G57">
    <cfRule type="cellIs" dxfId="25" priority="69" operator="equal">
      <formula>0</formula>
    </cfRule>
  </conditionalFormatting>
  <conditionalFormatting sqref="E13:F17">
    <cfRule type="cellIs" dxfId="24" priority="63" operator="equal">
      <formula>0</formula>
    </cfRule>
  </conditionalFormatting>
  <conditionalFormatting sqref="H30:H32">
    <cfRule type="cellIs" dxfId="23" priority="57" operator="equal">
      <formula>0</formula>
    </cfRule>
  </conditionalFormatting>
  <conditionalFormatting sqref="E29:F32">
    <cfRule type="cellIs" dxfId="22" priority="56" operator="equal">
      <formula>0</formula>
    </cfRule>
  </conditionalFormatting>
  <conditionalFormatting sqref="H33">
    <cfRule type="cellIs" dxfId="21" priority="51" operator="equal">
      <formula>0</formula>
    </cfRule>
  </conditionalFormatting>
  <conditionalFormatting sqref="E33:F33">
    <cfRule type="cellIs" dxfId="20" priority="50" operator="equal">
      <formula>0</formula>
    </cfRule>
  </conditionalFormatting>
  <conditionalFormatting sqref="I49:K51">
    <cfRule type="cellIs" dxfId="19" priority="46" operator="equal">
      <formula>0</formula>
    </cfRule>
  </conditionalFormatting>
  <conditionalFormatting sqref="I52:K56">
    <cfRule type="cellIs" dxfId="18" priority="41" operator="equal">
      <formula>0</formula>
    </cfRule>
  </conditionalFormatting>
  <conditionalFormatting sqref="H52:H56">
    <cfRule type="cellIs" dxfId="17" priority="40" operator="equal">
      <formula>0</formula>
    </cfRule>
  </conditionalFormatting>
  <conditionalFormatting sqref="E52:F56">
    <cfRule type="cellIs" dxfId="16" priority="39" operator="equal">
      <formula>0</formula>
    </cfRule>
  </conditionalFormatting>
  <conditionalFormatting sqref="I57:K58">
    <cfRule type="cellIs" dxfId="15" priority="34" operator="equal">
      <formula>0</formula>
    </cfRule>
  </conditionalFormatting>
  <conditionalFormatting sqref="H57:H58">
    <cfRule type="cellIs" dxfId="14" priority="33" operator="equal">
      <formula>0</formula>
    </cfRule>
  </conditionalFormatting>
  <conditionalFormatting sqref="E58:G58 E57:F57">
    <cfRule type="cellIs" dxfId="13" priority="32" operator="equal">
      <formula>0</formula>
    </cfRule>
  </conditionalFormatting>
  <conditionalFormatting sqref="E12">
    <cfRule type="cellIs" dxfId="12" priority="25" operator="equal">
      <formula>0</formula>
    </cfRule>
  </conditionalFormatting>
  <conditionalFormatting sqref="H4:H29">
    <cfRule type="cellIs" dxfId="11" priority="24" operator="equal">
      <formula>0</formula>
    </cfRule>
  </conditionalFormatting>
  <conditionalFormatting sqref="I16:I34">
    <cfRule type="cellIs" dxfId="10" priority="23" operator="equal">
      <formula>0</formula>
    </cfRule>
  </conditionalFormatting>
  <conditionalFormatting sqref="I4:I49">
    <cfRule type="cellIs" dxfId="9" priority="22" operator="equal">
      <formula>0</formula>
    </cfRule>
  </conditionalFormatting>
  <conditionalFormatting sqref="J4:J44">
    <cfRule type="cellIs" dxfId="8" priority="21" operator="equal">
      <formula>0</formula>
    </cfRule>
  </conditionalFormatting>
  <conditionalFormatting sqref="M4:N63">
    <cfRule type="cellIs" dxfId="7" priority="20" operator="equal">
      <formula>0</formula>
    </cfRule>
  </conditionalFormatting>
  <conditionalFormatting sqref="M4:N63">
    <cfRule type="cellIs" dxfId="6" priority="19" operator="equal">
      <formula>"-"</formula>
    </cfRule>
  </conditionalFormatting>
  <conditionalFormatting sqref="I59:K61">
    <cfRule type="cellIs" dxfId="5" priority="15" operator="equal">
      <formula>0</formula>
    </cfRule>
  </conditionalFormatting>
  <conditionalFormatting sqref="H59:H61">
    <cfRule type="cellIs" dxfId="4" priority="14" operator="equal">
      <formula>0</formula>
    </cfRule>
  </conditionalFormatting>
  <conditionalFormatting sqref="E59:G61">
    <cfRule type="cellIs" dxfId="3" priority="13" operator="equal">
      <formula>0</formula>
    </cfRule>
  </conditionalFormatting>
  <conditionalFormatting sqref="I62:K63">
    <cfRule type="cellIs" dxfId="2" priority="7" operator="equal">
      <formula>0</formula>
    </cfRule>
  </conditionalFormatting>
  <conditionalFormatting sqref="H62:H63">
    <cfRule type="cellIs" dxfId="1" priority="6" operator="equal">
      <formula>0</formula>
    </cfRule>
  </conditionalFormatting>
  <conditionalFormatting sqref="E62:G63">
    <cfRule type="cellIs" dxfId="0" priority="5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showGridLines="0" tabSelected="1" zoomScale="98" zoomScaleNormal="98" zoomScaleSheetLayoutView="13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ColWidth="8.90625" defaultRowHeight="12.5" x14ac:dyDescent="0.25"/>
  <cols>
    <col min="1" max="1" width="2.6328125" style="20" customWidth="1"/>
    <col min="2" max="2" width="6.6328125" style="36" customWidth="1"/>
    <col min="3" max="3" width="5.54296875" style="21" bestFit="1" customWidth="1"/>
    <col min="4" max="4" width="21.81640625" style="20" customWidth="1"/>
    <col min="5" max="5" width="8.81640625" style="36" customWidth="1"/>
    <col min="6" max="12" width="6.6328125" style="26" customWidth="1"/>
    <col min="13" max="16384" width="8.90625" style="20"/>
  </cols>
  <sheetData>
    <row r="1" spans="1:13" x14ac:dyDescent="0.25">
      <c r="F1" s="22"/>
      <c r="G1" s="22"/>
      <c r="H1" s="22"/>
      <c r="I1" s="22"/>
      <c r="J1" s="22"/>
      <c r="K1" s="22"/>
      <c r="L1" s="22"/>
    </row>
    <row r="2" spans="1:13" x14ac:dyDescent="0.25">
      <c r="B2" s="37"/>
      <c r="C2" s="29"/>
      <c r="D2" s="30"/>
      <c r="E2" s="37"/>
      <c r="F2" s="42">
        <v>42882</v>
      </c>
      <c r="G2" s="42">
        <v>42889</v>
      </c>
      <c r="H2" s="42">
        <v>42938</v>
      </c>
      <c r="I2" s="42">
        <v>42952</v>
      </c>
      <c r="J2" s="42">
        <v>42973</v>
      </c>
      <c r="K2" s="42">
        <v>42980</v>
      </c>
      <c r="L2" s="42">
        <v>42994</v>
      </c>
    </row>
    <row r="3" spans="1:13" ht="100" customHeight="1" x14ac:dyDescent="0.25">
      <c r="B3" s="38" t="s">
        <v>0</v>
      </c>
      <c r="C3" s="28" t="s">
        <v>1</v>
      </c>
      <c r="D3" s="27" t="s">
        <v>4</v>
      </c>
      <c r="E3" s="40" t="s">
        <v>5</v>
      </c>
      <c r="F3" s="41" t="s">
        <v>153</v>
      </c>
      <c r="G3" s="41" t="s">
        <v>195</v>
      </c>
      <c r="H3" s="41" t="s">
        <v>2</v>
      </c>
      <c r="I3" s="41" t="s">
        <v>16</v>
      </c>
      <c r="J3" s="41" t="s">
        <v>11</v>
      </c>
      <c r="K3" s="41" t="s">
        <v>3</v>
      </c>
      <c r="L3" s="41" t="s">
        <v>133</v>
      </c>
    </row>
    <row r="4" spans="1:13" x14ac:dyDescent="0.25">
      <c r="B4" s="39">
        <v>1</v>
      </c>
      <c r="C4" s="31" t="str">
        <f>VLOOKUP($D4,'Startovní listina'!B:D,3,0)</f>
        <v>1S</v>
      </c>
      <c r="D4" s="34" t="s">
        <v>22</v>
      </c>
      <c r="E4" s="103">
        <f t="shared" ref="E4:E35" si="0">SUM(F4:L4)</f>
        <v>257</v>
      </c>
      <c r="F4" s="32">
        <v>21</v>
      </c>
      <c r="G4" s="32">
        <v>20</v>
      </c>
      <c r="H4" s="32">
        <v>41</v>
      </c>
      <c r="I4" s="33">
        <v>34</v>
      </c>
      <c r="J4" s="32">
        <v>76</v>
      </c>
      <c r="K4" s="32">
        <v>39</v>
      </c>
      <c r="L4" s="32">
        <v>26</v>
      </c>
      <c r="M4" s="23"/>
    </row>
    <row r="5" spans="1:13" ht="12.75" customHeight="1" x14ac:dyDescent="0.25">
      <c r="B5" s="39">
        <v>2</v>
      </c>
      <c r="C5" s="31">
        <f>VLOOKUP($D5,'Startovní listina'!B:D,3,0)</f>
        <v>2</v>
      </c>
      <c r="D5" s="34" t="s">
        <v>25</v>
      </c>
      <c r="E5" s="103">
        <f t="shared" si="0"/>
        <v>244</v>
      </c>
      <c r="F5" s="32">
        <v>20</v>
      </c>
      <c r="G5" s="32">
        <v>18</v>
      </c>
      <c r="H5" s="32">
        <v>38</v>
      </c>
      <c r="I5" s="33">
        <v>33</v>
      </c>
      <c r="J5" s="32">
        <v>74</v>
      </c>
      <c r="K5" s="32">
        <v>36</v>
      </c>
      <c r="L5" s="32">
        <v>25</v>
      </c>
      <c r="M5" s="23"/>
    </row>
    <row r="6" spans="1:13" x14ac:dyDescent="0.25">
      <c r="B6" s="39">
        <v>3</v>
      </c>
      <c r="C6" s="31">
        <f>VLOOKUP($D6,'Startovní listina'!B:D,3,0)</f>
        <v>3</v>
      </c>
      <c r="D6" s="35" t="s">
        <v>27</v>
      </c>
      <c r="E6" s="103">
        <f t="shared" si="0"/>
        <v>217</v>
      </c>
      <c r="F6" s="32">
        <v>18</v>
      </c>
      <c r="G6" s="32">
        <v>16</v>
      </c>
      <c r="H6" s="32">
        <v>36</v>
      </c>
      <c r="I6" s="33">
        <v>29</v>
      </c>
      <c r="J6" s="32">
        <v>66</v>
      </c>
      <c r="K6" s="32">
        <v>30</v>
      </c>
      <c r="L6" s="32">
        <v>22</v>
      </c>
      <c r="M6" s="23"/>
    </row>
    <row r="7" spans="1:13" x14ac:dyDescent="0.25">
      <c r="B7" s="39">
        <v>4</v>
      </c>
      <c r="C7" s="31" t="str">
        <f>VLOOKUP($D7,'Startovní listina'!B:D,3,0)</f>
        <v>1S</v>
      </c>
      <c r="D7" s="34" t="s">
        <v>19</v>
      </c>
      <c r="E7" s="103">
        <f t="shared" si="0"/>
        <v>217</v>
      </c>
      <c r="F7" s="32"/>
      <c r="G7" s="32"/>
      <c r="H7" s="32">
        <v>42</v>
      </c>
      <c r="I7" s="33">
        <v>35</v>
      </c>
      <c r="J7" s="32">
        <v>75</v>
      </c>
      <c r="K7" s="32">
        <v>38</v>
      </c>
      <c r="L7" s="32">
        <v>27</v>
      </c>
      <c r="M7" s="23"/>
    </row>
    <row r="8" spans="1:13" x14ac:dyDescent="0.25">
      <c r="B8" s="39">
        <v>5</v>
      </c>
      <c r="C8" s="31" t="str">
        <f>VLOOKUP($D8,'Startovní listina'!B:D,3,0)</f>
        <v>1S</v>
      </c>
      <c r="D8" s="34" t="s">
        <v>23</v>
      </c>
      <c r="E8" s="103">
        <f t="shared" si="0"/>
        <v>215</v>
      </c>
      <c r="F8" s="32">
        <v>19</v>
      </c>
      <c r="G8" s="32">
        <v>19</v>
      </c>
      <c r="H8" s="32">
        <v>39</v>
      </c>
      <c r="I8" s="33"/>
      <c r="J8" s="32">
        <v>73</v>
      </c>
      <c r="K8" s="32">
        <v>37</v>
      </c>
      <c r="L8" s="33">
        <v>28</v>
      </c>
      <c r="M8" s="23"/>
    </row>
    <row r="9" spans="1:13" x14ac:dyDescent="0.25">
      <c r="B9" s="39">
        <v>6</v>
      </c>
      <c r="C9" s="31">
        <f>VLOOKUP($D9,'Startovní listina'!B:D,3,0)</f>
        <v>2</v>
      </c>
      <c r="D9" s="34" t="s">
        <v>26</v>
      </c>
      <c r="E9" s="103">
        <f t="shared" si="0"/>
        <v>206</v>
      </c>
      <c r="F9" s="32">
        <v>17</v>
      </c>
      <c r="G9" s="32">
        <v>17</v>
      </c>
      <c r="H9" s="32">
        <v>37</v>
      </c>
      <c r="I9" s="33">
        <v>30</v>
      </c>
      <c r="J9" s="32">
        <v>72</v>
      </c>
      <c r="K9" s="32">
        <v>33</v>
      </c>
      <c r="L9" s="32"/>
    </row>
    <row r="10" spans="1:13" x14ac:dyDescent="0.25">
      <c r="B10" s="111">
        <v>7</v>
      </c>
      <c r="C10" s="31">
        <f>VLOOKUP($D10,'Startovní listina'!B:D,3,0)</f>
        <v>4</v>
      </c>
      <c r="D10" s="34" t="s">
        <v>196</v>
      </c>
      <c r="E10" s="103">
        <f t="shared" si="0"/>
        <v>168</v>
      </c>
      <c r="F10" s="32">
        <v>15</v>
      </c>
      <c r="G10" s="32">
        <v>12</v>
      </c>
      <c r="H10" s="32">
        <v>24</v>
      </c>
      <c r="I10" s="33">
        <v>15</v>
      </c>
      <c r="J10" s="32">
        <v>54</v>
      </c>
      <c r="K10" s="32">
        <v>29</v>
      </c>
      <c r="L10" s="32">
        <v>19</v>
      </c>
      <c r="M10" s="23"/>
    </row>
    <row r="11" spans="1:13" x14ac:dyDescent="0.25">
      <c r="B11" s="112"/>
      <c r="C11" s="31">
        <f>VLOOKUP($D11,'Startovní listina'!B:D,3,0)</f>
        <v>2</v>
      </c>
      <c r="D11" s="34" t="s">
        <v>32</v>
      </c>
      <c r="E11" s="103">
        <f t="shared" si="0"/>
        <v>168</v>
      </c>
      <c r="F11" s="32"/>
      <c r="G11" s="32"/>
      <c r="H11" s="32">
        <v>34</v>
      </c>
      <c r="I11" s="33">
        <v>31</v>
      </c>
      <c r="J11" s="32">
        <v>71</v>
      </c>
      <c r="K11" s="32">
        <v>32</v>
      </c>
      <c r="L11" s="32"/>
      <c r="M11" s="23"/>
    </row>
    <row r="12" spans="1:13" x14ac:dyDescent="0.25">
      <c r="B12" s="39">
        <v>9</v>
      </c>
      <c r="C12" s="31">
        <f>VLOOKUP($D12,'Startovní listina'!B:D,3,0)</f>
        <v>3</v>
      </c>
      <c r="D12" s="34" t="s">
        <v>39</v>
      </c>
      <c r="E12" s="103">
        <f t="shared" si="0"/>
        <v>164</v>
      </c>
      <c r="F12" s="32"/>
      <c r="G12" s="32"/>
      <c r="H12" s="32">
        <v>29</v>
      </c>
      <c r="I12" s="33">
        <v>27</v>
      </c>
      <c r="J12" s="32">
        <v>61</v>
      </c>
      <c r="K12" s="32">
        <v>26</v>
      </c>
      <c r="L12" s="32">
        <v>21</v>
      </c>
      <c r="M12" s="23"/>
    </row>
    <row r="13" spans="1:13" x14ac:dyDescent="0.25">
      <c r="A13" s="24"/>
      <c r="B13" s="39">
        <v>10</v>
      </c>
      <c r="C13" s="31">
        <f>VLOOKUP($D13,'Startovní listina'!B:D,3,0)</f>
        <v>5</v>
      </c>
      <c r="D13" s="34" t="s">
        <v>120</v>
      </c>
      <c r="E13" s="103">
        <f t="shared" si="0"/>
        <v>159</v>
      </c>
      <c r="F13" s="32"/>
      <c r="G13" s="32">
        <v>14</v>
      </c>
      <c r="H13" s="32">
        <v>27</v>
      </c>
      <c r="I13" s="33">
        <v>19</v>
      </c>
      <c r="J13" s="32">
        <v>63</v>
      </c>
      <c r="K13" s="32">
        <v>20</v>
      </c>
      <c r="L13" s="32">
        <v>16</v>
      </c>
      <c r="M13" s="23"/>
    </row>
    <row r="14" spans="1:13" x14ac:dyDescent="0.25">
      <c r="B14" s="39">
        <v>11</v>
      </c>
      <c r="C14" s="31">
        <f>VLOOKUP($D14,'Startovní listina'!B:D,3,0)</f>
        <v>1</v>
      </c>
      <c r="D14" s="34" t="s">
        <v>24</v>
      </c>
      <c r="E14" s="103">
        <f t="shared" si="0"/>
        <v>157</v>
      </c>
      <c r="F14" s="32">
        <v>16</v>
      </c>
      <c r="G14" s="32">
        <v>15</v>
      </c>
      <c r="H14" s="32"/>
      <c r="I14" s="33"/>
      <c r="J14" s="32">
        <v>69</v>
      </c>
      <c r="K14" s="32">
        <v>34</v>
      </c>
      <c r="L14" s="33">
        <v>23</v>
      </c>
      <c r="M14" s="23"/>
    </row>
    <row r="15" spans="1:13" x14ac:dyDescent="0.25">
      <c r="B15" s="39">
        <v>12</v>
      </c>
      <c r="C15" s="31">
        <f>VLOOKUP($D15,'Startovní listina'!B:D,3,0)</f>
        <v>5</v>
      </c>
      <c r="D15" s="34" t="s">
        <v>169</v>
      </c>
      <c r="E15" s="103">
        <f t="shared" si="0"/>
        <v>153</v>
      </c>
      <c r="F15" s="32"/>
      <c r="G15" s="32"/>
      <c r="H15" s="32">
        <v>25</v>
      </c>
      <c r="I15" s="33">
        <v>18</v>
      </c>
      <c r="J15" s="32">
        <v>62</v>
      </c>
      <c r="K15" s="32">
        <v>28</v>
      </c>
      <c r="L15" s="32">
        <v>20</v>
      </c>
    </row>
    <row r="16" spans="1:13" x14ac:dyDescent="0.25">
      <c r="B16" s="39">
        <v>13</v>
      </c>
      <c r="C16" s="31">
        <f>VLOOKUP($D16,'Startovní listina'!B:D,3,0)</f>
        <v>5</v>
      </c>
      <c r="D16" s="34" t="s">
        <v>70</v>
      </c>
      <c r="E16" s="103">
        <f t="shared" si="0"/>
        <v>150</v>
      </c>
      <c r="F16" s="32"/>
      <c r="G16" s="32"/>
      <c r="H16" s="32">
        <v>26</v>
      </c>
      <c r="I16" s="33">
        <v>25</v>
      </c>
      <c r="J16" s="33">
        <v>57</v>
      </c>
      <c r="K16" s="32">
        <v>25</v>
      </c>
      <c r="L16" s="33">
        <v>17</v>
      </c>
      <c r="M16" s="23"/>
    </row>
    <row r="17" spans="1:13" x14ac:dyDescent="0.25">
      <c r="B17" s="39">
        <v>14</v>
      </c>
      <c r="C17" s="31">
        <f>VLOOKUP($D17,'Startovní listina'!B:D,3,0)</f>
        <v>1</v>
      </c>
      <c r="D17" s="34" t="s">
        <v>193</v>
      </c>
      <c r="E17" s="103">
        <f t="shared" si="0"/>
        <v>138</v>
      </c>
      <c r="F17" s="32">
        <v>13</v>
      </c>
      <c r="G17" s="32"/>
      <c r="H17" s="32">
        <v>14</v>
      </c>
      <c r="I17" s="33">
        <v>20</v>
      </c>
      <c r="J17" s="32">
        <v>52</v>
      </c>
      <c r="K17" s="32">
        <v>21</v>
      </c>
      <c r="L17" s="32">
        <v>18</v>
      </c>
    </row>
    <row r="18" spans="1:13" x14ac:dyDescent="0.25">
      <c r="A18" s="24"/>
      <c r="B18" s="39">
        <v>15</v>
      </c>
      <c r="C18" s="31">
        <f>VLOOKUP($D18,'Startovní listina'!B:D,3,0)</f>
        <v>3</v>
      </c>
      <c r="D18" s="34" t="s">
        <v>58</v>
      </c>
      <c r="E18" s="103">
        <f t="shared" si="0"/>
        <v>136</v>
      </c>
      <c r="F18" s="32">
        <v>14</v>
      </c>
      <c r="G18" s="32"/>
      <c r="H18" s="32">
        <v>31</v>
      </c>
      <c r="I18" s="33">
        <v>23</v>
      </c>
      <c r="J18" s="32">
        <v>68</v>
      </c>
      <c r="K18" s="32"/>
      <c r="L18" s="32"/>
    </row>
    <row r="19" spans="1:13" x14ac:dyDescent="0.25">
      <c r="B19" s="39">
        <v>16</v>
      </c>
      <c r="C19" s="31">
        <f>VLOOKUP($D19,'Startovní listina'!B:D,3,0)</f>
        <v>2</v>
      </c>
      <c r="D19" s="34" t="s">
        <v>68</v>
      </c>
      <c r="E19" s="103">
        <f t="shared" si="0"/>
        <v>120</v>
      </c>
      <c r="F19" s="32"/>
      <c r="G19" s="32"/>
      <c r="H19" s="32">
        <v>35</v>
      </c>
      <c r="I19" s="33">
        <v>26</v>
      </c>
      <c r="J19" s="32"/>
      <c r="K19" s="32">
        <v>35</v>
      </c>
      <c r="L19" s="32">
        <v>24</v>
      </c>
      <c r="M19" s="23"/>
    </row>
    <row r="20" spans="1:13" x14ac:dyDescent="0.25">
      <c r="B20" s="39">
        <v>17</v>
      </c>
      <c r="C20" s="31">
        <f>VLOOKUP($D20,'Startovní listina'!B:D,3,0)</f>
        <v>5</v>
      </c>
      <c r="D20" s="34" t="s">
        <v>119</v>
      </c>
      <c r="E20" s="103">
        <f t="shared" si="0"/>
        <v>115</v>
      </c>
      <c r="F20" s="32"/>
      <c r="G20" s="32"/>
      <c r="H20" s="32">
        <v>28</v>
      </c>
      <c r="I20" s="33"/>
      <c r="J20" s="32">
        <v>60</v>
      </c>
      <c r="K20" s="32">
        <v>27</v>
      </c>
      <c r="L20" s="32"/>
      <c r="M20" s="23"/>
    </row>
    <row r="21" spans="1:13" x14ac:dyDescent="0.25">
      <c r="B21" s="39">
        <v>18</v>
      </c>
      <c r="C21" s="31">
        <f>VLOOKUP($D21,'Startovní listina'!B:D,3,0)</f>
        <v>5</v>
      </c>
      <c r="D21" s="34" t="s">
        <v>163</v>
      </c>
      <c r="E21" s="103">
        <f t="shared" si="0"/>
        <v>109</v>
      </c>
      <c r="F21" s="32"/>
      <c r="G21" s="32"/>
      <c r="H21" s="32">
        <v>20</v>
      </c>
      <c r="I21" s="33">
        <v>22</v>
      </c>
      <c r="J21" s="32">
        <v>48</v>
      </c>
      <c r="K21" s="32">
        <v>19</v>
      </c>
      <c r="L21" s="32"/>
      <c r="M21" s="23"/>
    </row>
    <row r="22" spans="1:13" x14ac:dyDescent="0.25">
      <c r="A22" s="25"/>
      <c r="B22" s="39">
        <v>19</v>
      </c>
      <c r="C22" s="31">
        <f>VLOOKUP($D22,'Startovní listina'!B:D,3,0)</f>
        <v>1</v>
      </c>
      <c r="D22" s="34" t="s">
        <v>194</v>
      </c>
      <c r="E22" s="103">
        <f t="shared" si="0"/>
        <v>108</v>
      </c>
      <c r="F22" s="32">
        <v>12</v>
      </c>
      <c r="G22" s="32">
        <v>13</v>
      </c>
      <c r="H22" s="32"/>
      <c r="I22" s="33">
        <v>24</v>
      </c>
      <c r="J22" s="32">
        <v>59</v>
      </c>
      <c r="K22" s="32"/>
      <c r="L22" s="32"/>
      <c r="M22" s="23"/>
    </row>
    <row r="23" spans="1:13" x14ac:dyDescent="0.25">
      <c r="A23" s="24"/>
      <c r="B23" s="111">
        <v>20</v>
      </c>
      <c r="C23" s="31">
        <f>VLOOKUP($D23,'Startovní listina'!B:D,3,0)</f>
        <v>4</v>
      </c>
      <c r="D23" s="34" t="s">
        <v>91</v>
      </c>
      <c r="E23" s="103">
        <f t="shared" si="0"/>
        <v>107</v>
      </c>
      <c r="F23" s="32">
        <v>9</v>
      </c>
      <c r="G23" s="32">
        <v>11</v>
      </c>
      <c r="H23" s="32">
        <v>17</v>
      </c>
      <c r="I23" s="33">
        <v>9</v>
      </c>
      <c r="J23" s="32">
        <v>42</v>
      </c>
      <c r="K23" s="32">
        <v>9</v>
      </c>
      <c r="L23" s="32">
        <v>10</v>
      </c>
      <c r="M23" s="23"/>
    </row>
    <row r="24" spans="1:13" x14ac:dyDescent="0.25">
      <c r="A24" s="24"/>
      <c r="B24" s="112"/>
      <c r="C24" s="31">
        <f>VLOOKUP($D24,'Startovní listina'!B:D,3,0)</f>
        <v>1</v>
      </c>
      <c r="D24" s="34" t="s">
        <v>151</v>
      </c>
      <c r="E24" s="103">
        <f t="shared" si="0"/>
        <v>107</v>
      </c>
      <c r="F24" s="32"/>
      <c r="G24" s="32"/>
      <c r="H24" s="32">
        <v>30</v>
      </c>
      <c r="I24" s="33"/>
      <c r="J24" s="32">
        <v>53</v>
      </c>
      <c r="K24" s="32">
        <v>24</v>
      </c>
      <c r="L24" s="32"/>
      <c r="M24" s="23"/>
    </row>
    <row r="25" spans="1:13" x14ac:dyDescent="0.25">
      <c r="A25" s="24"/>
      <c r="B25" s="39">
        <v>22</v>
      </c>
      <c r="C25" s="31">
        <f>VLOOKUP($D25,'Startovní listina'!B:D,3,0)</f>
        <v>2</v>
      </c>
      <c r="D25" s="34" t="s">
        <v>56</v>
      </c>
      <c r="E25" s="103">
        <f t="shared" si="0"/>
        <v>101</v>
      </c>
      <c r="F25" s="32"/>
      <c r="G25" s="32"/>
      <c r="H25" s="32"/>
      <c r="I25" s="32"/>
      <c r="J25" s="32">
        <v>70</v>
      </c>
      <c r="K25" s="32">
        <v>31</v>
      </c>
      <c r="L25" s="32"/>
      <c r="M25" s="23"/>
    </row>
    <row r="26" spans="1:13" x14ac:dyDescent="0.25">
      <c r="A26" s="24"/>
      <c r="B26" s="39">
        <v>23</v>
      </c>
      <c r="C26" s="31">
        <f>VLOOKUP($D26,'Startovní listina'!B:D,3,0)</f>
        <v>2</v>
      </c>
      <c r="D26" s="34" t="s">
        <v>42</v>
      </c>
      <c r="E26" s="103">
        <f t="shared" si="0"/>
        <v>99</v>
      </c>
      <c r="F26" s="32"/>
      <c r="G26" s="32"/>
      <c r="H26" s="32">
        <v>32</v>
      </c>
      <c r="I26" s="33"/>
      <c r="J26" s="32">
        <v>67</v>
      </c>
      <c r="K26" s="32"/>
      <c r="L26" s="32"/>
      <c r="M26" s="23"/>
    </row>
    <row r="27" spans="1:13" x14ac:dyDescent="0.25">
      <c r="A27" s="25"/>
      <c r="B27" s="39">
        <v>24</v>
      </c>
      <c r="C27" s="31" t="str">
        <f>VLOOKUP($D27,'Startovní listina'!B:D,3,0)</f>
        <v>1S</v>
      </c>
      <c r="D27" s="34" t="s">
        <v>44</v>
      </c>
      <c r="E27" s="103">
        <f t="shared" si="0"/>
        <v>93</v>
      </c>
      <c r="F27" s="32"/>
      <c r="G27" s="32"/>
      <c r="H27" s="32"/>
      <c r="I27" s="33">
        <v>28</v>
      </c>
      <c r="J27" s="32">
        <v>65</v>
      </c>
      <c r="K27" s="32"/>
      <c r="L27" s="32"/>
      <c r="M27" s="23"/>
    </row>
    <row r="28" spans="1:13" x14ac:dyDescent="0.25">
      <c r="A28" s="24"/>
      <c r="B28" s="39">
        <v>25</v>
      </c>
      <c r="C28" s="31" t="str">
        <f>VLOOKUP($D28,'Startovní listina'!B:D,3,0)</f>
        <v>1S</v>
      </c>
      <c r="D28" s="34" t="s">
        <v>20</v>
      </c>
      <c r="E28" s="103">
        <f t="shared" si="0"/>
        <v>77</v>
      </c>
      <c r="F28" s="32"/>
      <c r="G28" s="32"/>
      <c r="H28" s="32"/>
      <c r="I28" s="32"/>
      <c r="J28" s="32">
        <v>77</v>
      </c>
      <c r="K28" s="33"/>
      <c r="L28" s="32"/>
      <c r="M28" s="23"/>
    </row>
    <row r="29" spans="1:13" x14ac:dyDescent="0.25">
      <c r="A29" s="24"/>
      <c r="B29" s="111">
        <v>26</v>
      </c>
      <c r="C29" s="31">
        <f>VLOOKUP($D29,'Startovní listina'!B:D,3,0)</f>
        <v>4</v>
      </c>
      <c r="D29" s="34" t="s">
        <v>59</v>
      </c>
      <c r="E29" s="103">
        <f t="shared" si="0"/>
        <v>74</v>
      </c>
      <c r="F29" s="32"/>
      <c r="G29" s="32"/>
      <c r="H29" s="32"/>
      <c r="I29" s="32"/>
      <c r="J29" s="32">
        <v>51</v>
      </c>
      <c r="K29" s="32">
        <v>23</v>
      </c>
      <c r="L29" s="32"/>
      <c r="M29" s="23"/>
    </row>
    <row r="30" spans="1:13" x14ac:dyDescent="0.25">
      <c r="A30" s="24"/>
      <c r="B30" s="112"/>
      <c r="C30" s="31">
        <f>VLOOKUP($D30,'Startovní listina'!B:D,3,0)</f>
        <v>3</v>
      </c>
      <c r="D30" s="34" t="s">
        <v>117</v>
      </c>
      <c r="E30" s="103">
        <f t="shared" si="0"/>
        <v>74</v>
      </c>
      <c r="F30" s="32"/>
      <c r="G30" s="32"/>
      <c r="H30" s="32"/>
      <c r="I30" s="33">
        <v>16</v>
      </c>
      <c r="J30" s="32">
        <v>58</v>
      </c>
      <c r="K30" s="32"/>
      <c r="L30" s="32"/>
      <c r="M30" s="23"/>
    </row>
    <row r="31" spans="1:13" x14ac:dyDescent="0.25">
      <c r="A31" s="24"/>
      <c r="B31" s="39">
        <v>28</v>
      </c>
      <c r="C31" s="31">
        <f>VLOOKUP($D31,'Startovní listina'!B:D,3,0)</f>
        <v>5</v>
      </c>
      <c r="D31" s="34" t="s">
        <v>29</v>
      </c>
      <c r="E31" s="103">
        <f t="shared" si="0"/>
        <v>71</v>
      </c>
      <c r="F31" s="32">
        <v>11</v>
      </c>
      <c r="G31" s="32"/>
      <c r="H31" s="32"/>
      <c r="I31" s="33">
        <v>17</v>
      </c>
      <c r="J31" s="33">
        <v>43</v>
      </c>
      <c r="K31" s="32"/>
      <c r="L31" s="32"/>
      <c r="M31" s="23"/>
    </row>
    <row r="32" spans="1:13" x14ac:dyDescent="0.25">
      <c r="A32" s="24"/>
      <c r="B32" s="39">
        <v>29</v>
      </c>
      <c r="C32" s="31">
        <f>VLOOKUP($D32,'Startovní listina'!B:D,3,0)</f>
        <v>4</v>
      </c>
      <c r="D32" s="34" t="s">
        <v>60</v>
      </c>
      <c r="E32" s="103">
        <f t="shared" si="0"/>
        <v>66</v>
      </c>
      <c r="F32" s="32"/>
      <c r="G32" s="32"/>
      <c r="H32" s="32">
        <v>23</v>
      </c>
      <c r="I32" s="33">
        <v>21</v>
      </c>
      <c r="J32" s="32"/>
      <c r="K32" s="32">
        <v>22</v>
      </c>
      <c r="L32" s="32"/>
      <c r="M32" s="23"/>
    </row>
    <row r="33" spans="1:13" x14ac:dyDescent="0.25">
      <c r="A33" s="24"/>
      <c r="B33" s="39">
        <v>30</v>
      </c>
      <c r="C33" s="31">
        <f>VLOOKUP($D33,'Startovní listina'!B:D,3,0)</f>
        <v>3</v>
      </c>
      <c r="D33" s="34" t="s">
        <v>214</v>
      </c>
      <c r="E33" s="103">
        <f t="shared" si="0"/>
        <v>64</v>
      </c>
      <c r="F33" s="32"/>
      <c r="G33" s="32"/>
      <c r="H33" s="32"/>
      <c r="I33" s="32"/>
      <c r="J33" s="32">
        <v>64</v>
      </c>
      <c r="K33" s="33"/>
      <c r="L33" s="32"/>
      <c r="M33" s="23"/>
    </row>
    <row r="34" spans="1:13" x14ac:dyDescent="0.25">
      <c r="A34" s="24"/>
      <c r="B34" s="111">
        <v>31</v>
      </c>
      <c r="C34" s="31">
        <f>VLOOKUP($D34,'Startovní listina'!B:D,3,0)</f>
        <v>5</v>
      </c>
      <c r="D34" s="34" t="s">
        <v>61</v>
      </c>
      <c r="E34" s="103">
        <f t="shared" si="0"/>
        <v>63</v>
      </c>
      <c r="F34" s="32"/>
      <c r="G34" s="32"/>
      <c r="H34" s="32">
        <v>18</v>
      </c>
      <c r="I34" s="33"/>
      <c r="J34" s="32">
        <v>45</v>
      </c>
      <c r="K34" s="32"/>
      <c r="L34" s="33"/>
      <c r="M34" s="23"/>
    </row>
    <row r="35" spans="1:13" x14ac:dyDescent="0.25">
      <c r="A35" s="24"/>
      <c r="B35" s="112"/>
      <c r="C35" s="31">
        <f>VLOOKUP($D35,'Startovní listina'!B:D,3,0)</f>
        <v>4</v>
      </c>
      <c r="D35" s="34" t="s">
        <v>167</v>
      </c>
      <c r="E35" s="103">
        <f t="shared" si="0"/>
        <v>63</v>
      </c>
      <c r="F35" s="32"/>
      <c r="G35" s="32"/>
      <c r="H35" s="32">
        <v>16</v>
      </c>
      <c r="I35" s="33"/>
      <c r="J35" s="32">
        <v>37</v>
      </c>
      <c r="K35" s="32">
        <v>10</v>
      </c>
      <c r="L35" s="32"/>
      <c r="M35" s="23"/>
    </row>
    <row r="36" spans="1:13" x14ac:dyDescent="0.25">
      <c r="A36" s="24"/>
      <c r="B36" s="39">
        <v>33</v>
      </c>
      <c r="C36" s="31">
        <f>VLOOKUP($D36,'Startovní listina'!B:D,3,0)</f>
        <v>4</v>
      </c>
      <c r="D36" s="34" t="s">
        <v>159</v>
      </c>
      <c r="E36" s="103">
        <f t="shared" ref="E36:E67" si="1">SUM(F36:L36)</f>
        <v>61</v>
      </c>
      <c r="F36" s="32">
        <v>3</v>
      </c>
      <c r="G36" s="32"/>
      <c r="H36" s="32">
        <v>11</v>
      </c>
      <c r="I36" s="33">
        <v>11</v>
      </c>
      <c r="J36" s="32">
        <v>11</v>
      </c>
      <c r="K36" s="32">
        <v>12</v>
      </c>
      <c r="L36" s="32">
        <v>13</v>
      </c>
      <c r="M36" s="23"/>
    </row>
    <row r="37" spans="1:13" x14ac:dyDescent="0.25">
      <c r="A37" s="24"/>
      <c r="B37" s="39">
        <v>34</v>
      </c>
      <c r="C37" s="31">
        <f>VLOOKUP($D37,'Startovní listina'!B:D,3,0)</f>
        <v>5</v>
      </c>
      <c r="D37" s="34" t="s">
        <v>183</v>
      </c>
      <c r="E37" s="103">
        <f t="shared" si="1"/>
        <v>56</v>
      </c>
      <c r="F37" s="32"/>
      <c r="G37" s="32"/>
      <c r="H37" s="32"/>
      <c r="I37" s="32"/>
      <c r="J37" s="32">
        <v>56</v>
      </c>
      <c r="K37" s="33"/>
      <c r="L37" s="32"/>
      <c r="M37" s="23"/>
    </row>
    <row r="38" spans="1:13" x14ac:dyDescent="0.25">
      <c r="A38" s="24"/>
      <c r="B38" s="39">
        <v>35</v>
      </c>
      <c r="C38" s="31">
        <f>VLOOKUP($D38,'Startovní listina'!B:D,3,0)</f>
        <v>3</v>
      </c>
      <c r="D38" s="34" t="s">
        <v>106</v>
      </c>
      <c r="E38" s="103">
        <f t="shared" si="1"/>
        <v>55</v>
      </c>
      <c r="F38" s="32"/>
      <c r="G38" s="32"/>
      <c r="H38" s="32"/>
      <c r="I38" s="32"/>
      <c r="J38" s="32">
        <v>55</v>
      </c>
      <c r="K38" s="33"/>
      <c r="L38" s="32"/>
      <c r="M38" s="23"/>
    </row>
    <row r="39" spans="1:13" x14ac:dyDescent="0.25">
      <c r="A39" s="24"/>
      <c r="B39" s="39">
        <v>36</v>
      </c>
      <c r="C39" s="31">
        <f>VLOOKUP($D39,'Startovní listina'!B:D,3,0)</f>
        <v>5</v>
      </c>
      <c r="D39" s="34" t="s">
        <v>126</v>
      </c>
      <c r="E39" s="103">
        <f t="shared" si="1"/>
        <v>53</v>
      </c>
      <c r="F39" s="32"/>
      <c r="G39" s="32"/>
      <c r="H39" s="32">
        <v>13</v>
      </c>
      <c r="I39" s="33"/>
      <c r="J39" s="32">
        <v>40</v>
      </c>
      <c r="K39" s="32"/>
      <c r="L39" s="32"/>
      <c r="M39" s="23"/>
    </row>
    <row r="40" spans="1:13" x14ac:dyDescent="0.25">
      <c r="A40" s="24"/>
      <c r="B40" s="39">
        <v>37</v>
      </c>
      <c r="C40" s="31">
        <f>VLOOKUP($D40,'Startovní listina'!B:D,3,0)</f>
        <v>5</v>
      </c>
      <c r="D40" s="34" t="s">
        <v>122</v>
      </c>
      <c r="E40" s="103">
        <f t="shared" si="1"/>
        <v>51</v>
      </c>
      <c r="F40" s="32"/>
      <c r="G40" s="32">
        <v>8</v>
      </c>
      <c r="H40" s="32"/>
      <c r="I40" s="33"/>
      <c r="J40" s="32">
        <v>32</v>
      </c>
      <c r="K40" s="32"/>
      <c r="L40" s="32">
        <v>11</v>
      </c>
      <c r="M40" s="23"/>
    </row>
    <row r="41" spans="1:13" x14ac:dyDescent="0.25">
      <c r="A41" s="24"/>
      <c r="B41" s="39">
        <v>38</v>
      </c>
      <c r="C41" s="31">
        <f>VLOOKUP($D41,'Startovní listina'!B:D,3,0)</f>
        <v>3</v>
      </c>
      <c r="D41" s="34" t="s">
        <v>165</v>
      </c>
      <c r="E41" s="103">
        <f t="shared" si="1"/>
        <v>50</v>
      </c>
      <c r="F41" s="32"/>
      <c r="G41" s="32"/>
      <c r="H41" s="32"/>
      <c r="I41" s="32"/>
      <c r="J41" s="32">
        <v>50</v>
      </c>
      <c r="K41" s="33"/>
      <c r="L41" s="32"/>
      <c r="M41" s="23"/>
    </row>
    <row r="42" spans="1:13" x14ac:dyDescent="0.25">
      <c r="A42" s="24"/>
      <c r="B42" s="111">
        <v>39</v>
      </c>
      <c r="C42" s="31">
        <f>VLOOKUP($D42,'Startovní listina'!B:D,3,0)</f>
        <v>5</v>
      </c>
      <c r="D42" s="34" t="s">
        <v>127</v>
      </c>
      <c r="E42" s="103">
        <f t="shared" si="1"/>
        <v>49</v>
      </c>
      <c r="F42" s="32">
        <v>5</v>
      </c>
      <c r="G42" s="32"/>
      <c r="H42" s="32">
        <v>6</v>
      </c>
      <c r="I42" s="33">
        <v>14</v>
      </c>
      <c r="J42" s="32">
        <v>18</v>
      </c>
      <c r="K42" s="32"/>
      <c r="L42" s="32">
        <v>6</v>
      </c>
      <c r="M42" s="23"/>
    </row>
    <row r="43" spans="1:13" x14ac:dyDescent="0.25">
      <c r="A43" s="24"/>
      <c r="B43" s="112"/>
      <c r="C43" s="31">
        <f>VLOOKUP($D43,'Startovní listina'!B:D,3,0)</f>
        <v>4</v>
      </c>
      <c r="D43" s="34" t="s">
        <v>110</v>
      </c>
      <c r="E43" s="103">
        <f t="shared" si="1"/>
        <v>49</v>
      </c>
      <c r="F43" s="32"/>
      <c r="G43" s="32"/>
      <c r="H43" s="32"/>
      <c r="I43" s="32"/>
      <c r="J43" s="32">
        <v>49</v>
      </c>
      <c r="K43" s="33"/>
      <c r="L43" s="32"/>
      <c r="M43" s="23"/>
    </row>
    <row r="44" spans="1:13" x14ac:dyDescent="0.25">
      <c r="A44" s="24"/>
      <c r="B44" s="111">
        <v>41</v>
      </c>
      <c r="C44" s="31">
        <f>VLOOKUP($D44,'Startovní listina'!B:D,3,0)</f>
        <v>5</v>
      </c>
      <c r="D44" s="34" t="s">
        <v>182</v>
      </c>
      <c r="E44" s="103">
        <f t="shared" si="1"/>
        <v>47</v>
      </c>
      <c r="F44" s="32"/>
      <c r="G44" s="32"/>
      <c r="H44" s="32"/>
      <c r="I44" s="33"/>
      <c r="J44" s="33">
        <v>47</v>
      </c>
      <c r="K44" s="32"/>
      <c r="L44" s="33"/>
      <c r="M44" s="23"/>
    </row>
    <row r="45" spans="1:13" x14ac:dyDescent="0.25">
      <c r="A45" s="24"/>
      <c r="B45" s="112"/>
      <c r="C45" s="31">
        <f>VLOOKUP($D45,'Startovní listina'!B:D,3,0)</f>
        <v>5</v>
      </c>
      <c r="D45" s="34" t="s">
        <v>112</v>
      </c>
      <c r="E45" s="103">
        <f t="shared" si="1"/>
        <v>47</v>
      </c>
      <c r="F45" s="32"/>
      <c r="G45" s="32"/>
      <c r="H45" s="32">
        <v>12</v>
      </c>
      <c r="I45" s="33"/>
      <c r="J45" s="32">
        <v>35</v>
      </c>
      <c r="K45" s="32"/>
      <c r="L45" s="32"/>
      <c r="M45" s="23"/>
    </row>
    <row r="46" spans="1:13" x14ac:dyDescent="0.25">
      <c r="A46" s="24"/>
      <c r="B46" s="39">
        <v>43</v>
      </c>
      <c r="C46" s="31">
        <f>VLOOKUP($D46,'Startovní listina'!B:D,3,0)</f>
        <v>5</v>
      </c>
      <c r="D46" s="34" t="s">
        <v>121</v>
      </c>
      <c r="E46" s="103">
        <f t="shared" si="1"/>
        <v>46</v>
      </c>
      <c r="F46" s="32"/>
      <c r="G46" s="32"/>
      <c r="H46" s="32"/>
      <c r="I46" s="32"/>
      <c r="J46" s="32">
        <v>46</v>
      </c>
      <c r="K46" s="33"/>
      <c r="L46" s="32"/>
      <c r="M46" s="23"/>
    </row>
    <row r="47" spans="1:13" x14ac:dyDescent="0.25">
      <c r="A47" s="24"/>
      <c r="B47" s="39">
        <v>44</v>
      </c>
      <c r="C47" s="31">
        <f>VLOOKUP($D47,'Startovní listina'!B:D,3,0)</f>
        <v>5</v>
      </c>
      <c r="D47" s="34" t="s">
        <v>201</v>
      </c>
      <c r="E47" s="103">
        <f t="shared" si="1"/>
        <v>45</v>
      </c>
      <c r="F47" s="32"/>
      <c r="G47" s="32"/>
      <c r="H47" s="32"/>
      <c r="I47" s="33">
        <v>12</v>
      </c>
      <c r="J47" s="32">
        <v>33</v>
      </c>
      <c r="K47" s="32"/>
      <c r="L47" s="32"/>
      <c r="M47" s="23"/>
    </row>
    <row r="48" spans="1:13" x14ac:dyDescent="0.25">
      <c r="A48" s="24"/>
      <c r="B48" s="39">
        <v>45</v>
      </c>
      <c r="C48" s="31">
        <f>VLOOKUP($D48,'Startovní listina'!B:D,3,0)</f>
        <v>5</v>
      </c>
      <c r="D48" s="34" t="s">
        <v>181</v>
      </c>
      <c r="E48" s="103">
        <f t="shared" si="1"/>
        <v>44</v>
      </c>
      <c r="F48" s="32"/>
      <c r="G48" s="32"/>
      <c r="H48" s="32"/>
      <c r="I48" s="32"/>
      <c r="J48" s="32">
        <v>44</v>
      </c>
      <c r="K48" s="33"/>
      <c r="L48" s="32"/>
      <c r="M48" s="23"/>
    </row>
    <row r="49" spans="1:13" x14ac:dyDescent="0.25">
      <c r="A49" s="24"/>
      <c r="B49" s="39">
        <v>46</v>
      </c>
      <c r="C49" s="31">
        <f>VLOOKUP($D49,'Startovní listina'!B:D,3,0)</f>
        <v>5</v>
      </c>
      <c r="D49" s="34" t="s">
        <v>175</v>
      </c>
      <c r="E49" s="103">
        <f t="shared" si="1"/>
        <v>43</v>
      </c>
      <c r="F49" s="32"/>
      <c r="G49" s="32">
        <v>3</v>
      </c>
      <c r="H49" s="32"/>
      <c r="I49" s="33">
        <v>6</v>
      </c>
      <c r="J49" s="32">
        <v>34</v>
      </c>
      <c r="K49" s="32"/>
      <c r="L49" s="32"/>
      <c r="M49" s="23"/>
    </row>
    <row r="50" spans="1:13" x14ac:dyDescent="0.25">
      <c r="A50" s="24"/>
      <c r="B50" s="39">
        <v>47</v>
      </c>
      <c r="C50" s="31">
        <f>VLOOKUP($D50,'Startovní listina'!B:D,3,0)</f>
        <v>5</v>
      </c>
      <c r="D50" s="34" t="s">
        <v>149</v>
      </c>
      <c r="E50" s="103">
        <f t="shared" si="1"/>
        <v>42</v>
      </c>
      <c r="F50" s="32"/>
      <c r="G50" s="32"/>
      <c r="H50" s="32"/>
      <c r="I50" s="33">
        <v>13</v>
      </c>
      <c r="J50" s="32"/>
      <c r="K50" s="32">
        <v>15</v>
      </c>
      <c r="L50" s="32">
        <v>14</v>
      </c>
      <c r="M50" s="23"/>
    </row>
    <row r="51" spans="1:13" x14ac:dyDescent="0.25">
      <c r="A51" s="24"/>
      <c r="B51" s="39">
        <v>48</v>
      </c>
      <c r="C51" s="31">
        <f>VLOOKUP($D51,'Startovní listina'!B:D,3,0)</f>
        <v>4</v>
      </c>
      <c r="D51" s="34" t="s">
        <v>113</v>
      </c>
      <c r="E51" s="103">
        <f t="shared" si="1"/>
        <v>41</v>
      </c>
      <c r="F51" s="32"/>
      <c r="G51" s="32"/>
      <c r="H51" s="32"/>
      <c r="I51" s="32"/>
      <c r="J51" s="32">
        <v>41</v>
      </c>
      <c r="K51" s="33"/>
      <c r="L51" s="32"/>
      <c r="M51" s="23"/>
    </row>
    <row r="52" spans="1:13" x14ac:dyDescent="0.25">
      <c r="A52" s="24"/>
      <c r="B52" s="111">
        <v>49</v>
      </c>
      <c r="C52" s="31">
        <f>VLOOKUP($D52,'Startovní listina'!B:D,3,0)</f>
        <v>5</v>
      </c>
      <c r="D52" s="34" t="s">
        <v>179</v>
      </c>
      <c r="E52" s="103">
        <f t="shared" si="1"/>
        <v>40</v>
      </c>
      <c r="F52" s="32">
        <v>10</v>
      </c>
      <c r="G52" s="32">
        <v>9</v>
      </c>
      <c r="H52" s="32">
        <v>21</v>
      </c>
      <c r="I52" s="33"/>
      <c r="J52" s="32"/>
      <c r="K52" s="32"/>
      <c r="L52" s="32"/>
      <c r="M52" s="23"/>
    </row>
    <row r="53" spans="1:13" x14ac:dyDescent="0.25">
      <c r="A53" s="24"/>
      <c r="B53" s="113"/>
      <c r="C53" s="31">
        <f>VLOOKUP($D53,'Startovní listina'!B:D,3,0)</f>
        <v>5</v>
      </c>
      <c r="D53" s="34" t="s">
        <v>204</v>
      </c>
      <c r="E53" s="103">
        <f t="shared" si="1"/>
        <v>40</v>
      </c>
      <c r="F53" s="32"/>
      <c r="G53" s="32"/>
      <c r="H53" s="32"/>
      <c r="I53" s="32"/>
      <c r="J53" s="32">
        <v>24</v>
      </c>
      <c r="K53" s="32">
        <v>16</v>
      </c>
      <c r="L53" s="32"/>
      <c r="M53" s="23"/>
    </row>
    <row r="54" spans="1:13" x14ac:dyDescent="0.25">
      <c r="A54" s="24"/>
      <c r="B54" s="113"/>
      <c r="C54" s="31">
        <f>VLOOKUP($D54,'Startovní listina'!B:D,3,0)</f>
        <v>4</v>
      </c>
      <c r="D54" s="34" t="s">
        <v>202</v>
      </c>
      <c r="E54" s="103">
        <f t="shared" si="1"/>
        <v>40</v>
      </c>
      <c r="F54" s="32"/>
      <c r="G54" s="32"/>
      <c r="H54" s="32"/>
      <c r="I54" s="33">
        <v>10</v>
      </c>
      <c r="J54" s="32">
        <v>30</v>
      </c>
      <c r="K54" s="32"/>
      <c r="L54" s="32"/>
      <c r="M54" s="23"/>
    </row>
    <row r="55" spans="1:13" x14ac:dyDescent="0.25">
      <c r="A55" s="24"/>
      <c r="B55" s="112"/>
      <c r="C55" s="31">
        <f>VLOOKUP($D55,'Startovní listina'!B:D,3,0)</f>
        <v>2</v>
      </c>
      <c r="D55" s="34" t="s">
        <v>43</v>
      </c>
      <c r="E55" s="103">
        <f t="shared" si="1"/>
        <v>40</v>
      </c>
      <c r="F55" s="32"/>
      <c r="G55" s="32"/>
      <c r="H55" s="32">
        <v>40</v>
      </c>
      <c r="I55" s="33"/>
      <c r="J55" s="32"/>
      <c r="K55" s="32"/>
      <c r="L55" s="32"/>
      <c r="M55" s="23"/>
    </row>
    <row r="56" spans="1:13" x14ac:dyDescent="0.25">
      <c r="A56" s="24"/>
      <c r="B56" s="39">
        <v>53</v>
      </c>
      <c r="C56" s="31">
        <f>VLOOKUP($D56,'Startovní listina'!B:D,3,0)</f>
        <v>5</v>
      </c>
      <c r="D56" s="34" t="s">
        <v>213</v>
      </c>
      <c r="E56" s="103">
        <f t="shared" si="1"/>
        <v>39</v>
      </c>
      <c r="F56" s="32"/>
      <c r="G56" s="32"/>
      <c r="H56" s="32"/>
      <c r="I56" s="32"/>
      <c r="J56" s="32">
        <v>39</v>
      </c>
      <c r="K56" s="33"/>
      <c r="L56" s="32"/>
      <c r="M56" s="23"/>
    </row>
    <row r="57" spans="1:13" x14ac:dyDescent="0.25">
      <c r="A57" s="24"/>
      <c r="B57" s="39">
        <v>54</v>
      </c>
      <c r="C57" s="31">
        <f>VLOOKUP($D57,'Startovní listina'!B:D,3,0)</f>
        <v>4</v>
      </c>
      <c r="D57" s="34" t="s">
        <v>79</v>
      </c>
      <c r="E57" s="103">
        <f t="shared" si="1"/>
        <v>38</v>
      </c>
      <c r="F57" s="32"/>
      <c r="G57" s="32"/>
      <c r="H57" s="32"/>
      <c r="I57" s="32"/>
      <c r="J57" s="32">
        <v>38</v>
      </c>
      <c r="K57" s="33"/>
      <c r="L57" s="32"/>
      <c r="M57" s="23"/>
    </row>
    <row r="58" spans="1:13" x14ac:dyDescent="0.25">
      <c r="A58" s="24"/>
      <c r="B58" s="39">
        <v>55</v>
      </c>
      <c r="C58" s="31">
        <f>VLOOKUP($D58,'Startovní listina'!B:D,3,0)</f>
        <v>1</v>
      </c>
      <c r="D58" s="34" t="s">
        <v>212</v>
      </c>
      <c r="E58" s="103">
        <f t="shared" si="1"/>
        <v>36</v>
      </c>
      <c r="F58" s="32"/>
      <c r="G58" s="32"/>
      <c r="H58" s="32"/>
      <c r="I58" s="32"/>
      <c r="J58" s="32">
        <v>36</v>
      </c>
      <c r="K58" s="33"/>
      <c r="L58" s="32"/>
      <c r="M58" s="23"/>
    </row>
    <row r="59" spans="1:13" x14ac:dyDescent="0.25">
      <c r="A59" s="24"/>
      <c r="B59" s="39">
        <v>56</v>
      </c>
      <c r="C59" s="31">
        <f>VLOOKUP($D59,'Startovní listina'!B:D,3,0)</f>
        <v>4</v>
      </c>
      <c r="D59" s="34" t="s">
        <v>198</v>
      </c>
      <c r="E59" s="103">
        <f t="shared" si="1"/>
        <v>34</v>
      </c>
      <c r="F59" s="32">
        <v>7</v>
      </c>
      <c r="G59" s="32">
        <v>5</v>
      </c>
      <c r="H59" s="32"/>
      <c r="I59" s="33"/>
      <c r="J59" s="32">
        <v>9</v>
      </c>
      <c r="K59" s="32">
        <v>13</v>
      </c>
      <c r="L59" s="32"/>
      <c r="M59" s="23"/>
    </row>
    <row r="60" spans="1:13" x14ac:dyDescent="0.25">
      <c r="A60" s="24"/>
      <c r="B60" s="39">
        <v>57</v>
      </c>
      <c r="C60" s="31">
        <f>VLOOKUP($D60,'Startovní listina'!B:D,3,0)</f>
        <v>2</v>
      </c>
      <c r="D60" s="34" t="s">
        <v>57</v>
      </c>
      <c r="E60" s="103">
        <f t="shared" si="1"/>
        <v>33</v>
      </c>
      <c r="F60" s="32"/>
      <c r="G60" s="32"/>
      <c r="H60" s="32">
        <v>33</v>
      </c>
      <c r="I60" s="33"/>
      <c r="J60" s="32"/>
      <c r="K60" s="32"/>
      <c r="L60" s="32"/>
      <c r="M60" s="23"/>
    </row>
    <row r="61" spans="1:13" x14ac:dyDescent="0.25">
      <c r="A61" s="24"/>
      <c r="B61" s="111">
        <v>58</v>
      </c>
      <c r="C61" s="31">
        <f>VLOOKUP($D61,'Startovní listina'!B:D,3,0)</f>
        <v>4</v>
      </c>
      <c r="D61" s="34" t="s">
        <v>28</v>
      </c>
      <c r="E61" s="103">
        <f t="shared" si="1"/>
        <v>32</v>
      </c>
      <c r="F61" s="32">
        <v>8</v>
      </c>
      <c r="G61" s="32">
        <v>4</v>
      </c>
      <c r="H61" s="32">
        <v>4</v>
      </c>
      <c r="I61" s="33">
        <v>7</v>
      </c>
      <c r="J61" s="33"/>
      <c r="K61" s="32"/>
      <c r="L61" s="32">
        <v>9</v>
      </c>
      <c r="M61" s="23"/>
    </row>
    <row r="62" spans="1:13" x14ac:dyDescent="0.25">
      <c r="A62" s="24"/>
      <c r="B62" s="112"/>
      <c r="C62" s="31">
        <f>VLOOKUP($D62,'Startovní listina'!B:D,3,0)</f>
        <v>2</v>
      </c>
      <c r="D62" s="34" t="s">
        <v>41</v>
      </c>
      <c r="E62" s="103">
        <f t="shared" si="1"/>
        <v>32</v>
      </c>
      <c r="F62" s="32"/>
      <c r="G62" s="32"/>
      <c r="H62" s="32"/>
      <c r="I62" s="33">
        <v>32</v>
      </c>
      <c r="J62" s="32"/>
      <c r="K62" s="32"/>
      <c r="L62" s="32"/>
      <c r="M62" s="23"/>
    </row>
    <row r="63" spans="1:13" x14ac:dyDescent="0.25">
      <c r="A63" s="24"/>
      <c r="B63" s="111">
        <v>60</v>
      </c>
      <c r="C63" s="31">
        <f>VLOOKUP($D63,'Startovní listina'!B:D,3,0)</f>
        <v>5</v>
      </c>
      <c r="D63" s="34" t="s">
        <v>211</v>
      </c>
      <c r="E63" s="103">
        <f t="shared" si="1"/>
        <v>31</v>
      </c>
      <c r="F63" s="32"/>
      <c r="G63" s="32"/>
      <c r="H63" s="32"/>
      <c r="I63" s="32"/>
      <c r="J63" s="32">
        <v>31</v>
      </c>
      <c r="K63" s="33"/>
      <c r="L63" s="32"/>
      <c r="M63" s="23"/>
    </row>
    <row r="64" spans="1:13" x14ac:dyDescent="0.25">
      <c r="A64" s="24"/>
      <c r="B64" s="112"/>
      <c r="C64" s="31">
        <f>VLOOKUP($D64,'Startovní listina'!B:D,3,0)</f>
        <v>4</v>
      </c>
      <c r="D64" s="34" t="s">
        <v>205</v>
      </c>
      <c r="E64" s="103">
        <f t="shared" si="1"/>
        <v>31</v>
      </c>
      <c r="F64" s="32"/>
      <c r="G64" s="32"/>
      <c r="H64" s="32">
        <v>7</v>
      </c>
      <c r="I64" s="33">
        <v>5</v>
      </c>
      <c r="J64" s="32">
        <v>15</v>
      </c>
      <c r="K64" s="32">
        <v>4</v>
      </c>
      <c r="L64" s="32"/>
      <c r="M64" s="23"/>
    </row>
    <row r="65" spans="1:13" x14ac:dyDescent="0.25">
      <c r="A65" s="24"/>
      <c r="B65" s="111">
        <v>62</v>
      </c>
      <c r="C65" s="31">
        <f>VLOOKUP($D65,'Startovní listina'!B:D,3,0)</f>
        <v>5</v>
      </c>
      <c r="D65" s="34" t="s">
        <v>62</v>
      </c>
      <c r="E65" s="103">
        <f t="shared" si="1"/>
        <v>30</v>
      </c>
      <c r="F65" s="32"/>
      <c r="G65" s="32"/>
      <c r="H65" s="32">
        <v>10</v>
      </c>
      <c r="I65" s="33">
        <v>8</v>
      </c>
      <c r="J65" s="33"/>
      <c r="K65" s="32"/>
      <c r="L65" s="32">
        <v>12</v>
      </c>
      <c r="M65" s="23"/>
    </row>
    <row r="66" spans="1:13" x14ac:dyDescent="0.25">
      <c r="A66" s="24"/>
      <c r="B66" s="112"/>
      <c r="C66" s="31">
        <f>VLOOKUP($D66,'Startovní listina'!B:D,3,0)</f>
        <v>5</v>
      </c>
      <c r="D66" s="34" t="s">
        <v>168</v>
      </c>
      <c r="E66" s="103">
        <f t="shared" si="1"/>
        <v>30</v>
      </c>
      <c r="F66" s="32"/>
      <c r="G66" s="32"/>
      <c r="H66" s="32"/>
      <c r="I66" s="32"/>
      <c r="J66" s="32">
        <v>23</v>
      </c>
      <c r="K66" s="33"/>
      <c r="L66" s="32">
        <v>7</v>
      </c>
      <c r="M66" s="23"/>
    </row>
    <row r="67" spans="1:13" x14ac:dyDescent="0.25">
      <c r="A67" s="24"/>
      <c r="B67" s="111">
        <v>64</v>
      </c>
      <c r="C67" s="31">
        <f>VLOOKUP($D67,'Startovní listina'!B:D,3,0)</f>
        <v>5</v>
      </c>
      <c r="D67" s="34" t="s">
        <v>30</v>
      </c>
      <c r="E67" s="103">
        <f t="shared" si="1"/>
        <v>29</v>
      </c>
      <c r="F67" s="32"/>
      <c r="G67" s="32"/>
      <c r="H67" s="32"/>
      <c r="I67" s="32"/>
      <c r="J67" s="32">
        <v>29</v>
      </c>
      <c r="K67" s="33"/>
      <c r="L67" s="32"/>
      <c r="M67" s="23"/>
    </row>
    <row r="68" spans="1:13" x14ac:dyDescent="0.25">
      <c r="A68" s="24"/>
      <c r="B68" s="112"/>
      <c r="C68" s="31">
        <f>VLOOKUP($D68,'Startovní listina'!B:D,3,0)</f>
        <v>4</v>
      </c>
      <c r="D68" s="34" t="s">
        <v>37</v>
      </c>
      <c r="E68" s="103">
        <f t="shared" ref="E68:E99" si="2">SUM(F68:L68)</f>
        <v>29</v>
      </c>
      <c r="F68" s="32">
        <v>4</v>
      </c>
      <c r="G68" s="32"/>
      <c r="H68" s="32"/>
      <c r="I68" s="33"/>
      <c r="J68" s="32">
        <v>25</v>
      </c>
      <c r="K68" s="32"/>
      <c r="L68" s="32"/>
      <c r="M68" s="23"/>
    </row>
    <row r="69" spans="1:13" x14ac:dyDescent="0.25">
      <c r="A69" s="24"/>
      <c r="B69" s="39">
        <v>66</v>
      </c>
      <c r="C69" s="31">
        <f>VLOOKUP($D69,'Startovní listina'!B:D,3,0)</f>
        <v>5</v>
      </c>
      <c r="D69" s="34" t="s">
        <v>210</v>
      </c>
      <c r="E69" s="103">
        <f t="shared" si="2"/>
        <v>28</v>
      </c>
      <c r="F69" s="32"/>
      <c r="G69" s="32"/>
      <c r="H69" s="32"/>
      <c r="I69" s="32"/>
      <c r="J69" s="32">
        <v>28</v>
      </c>
      <c r="K69" s="33"/>
      <c r="L69" s="32"/>
      <c r="M69" s="23"/>
    </row>
    <row r="70" spans="1:13" x14ac:dyDescent="0.25">
      <c r="A70" s="24"/>
      <c r="B70" s="39">
        <v>67</v>
      </c>
      <c r="C70" s="31">
        <f>VLOOKUP($D70,'Startovní listina'!B:D,3,0)</f>
        <v>5</v>
      </c>
      <c r="D70" s="34" t="s">
        <v>209</v>
      </c>
      <c r="E70" s="103">
        <f t="shared" si="2"/>
        <v>27</v>
      </c>
      <c r="F70" s="32"/>
      <c r="G70" s="32"/>
      <c r="H70" s="32"/>
      <c r="I70" s="32"/>
      <c r="J70" s="32">
        <v>27</v>
      </c>
      <c r="K70" s="33"/>
      <c r="L70" s="32"/>
      <c r="M70" s="23"/>
    </row>
    <row r="71" spans="1:13" x14ac:dyDescent="0.25">
      <c r="A71" s="24"/>
      <c r="B71" s="111">
        <v>68</v>
      </c>
      <c r="C71" s="31">
        <f>VLOOKUP($D71,'Startovní listina'!B:D,3,0)</f>
        <v>5</v>
      </c>
      <c r="D71" s="34" t="s">
        <v>208</v>
      </c>
      <c r="E71" s="103">
        <f t="shared" si="2"/>
        <v>26</v>
      </c>
      <c r="F71" s="32"/>
      <c r="G71" s="32"/>
      <c r="H71" s="32"/>
      <c r="I71" s="32"/>
      <c r="J71" s="32">
        <v>26</v>
      </c>
      <c r="K71" s="33"/>
      <c r="L71" s="32"/>
      <c r="M71" s="23"/>
    </row>
    <row r="72" spans="1:13" x14ac:dyDescent="0.25">
      <c r="A72" s="24"/>
      <c r="B72" s="113"/>
      <c r="C72" s="31">
        <f>VLOOKUP($D72,'Startovní listina'!B:D,3,0)</f>
        <v>4</v>
      </c>
      <c r="D72" s="34" t="s">
        <v>188</v>
      </c>
      <c r="E72" s="103">
        <f t="shared" si="2"/>
        <v>26</v>
      </c>
      <c r="F72" s="32"/>
      <c r="G72" s="32"/>
      <c r="H72" s="32">
        <v>9</v>
      </c>
      <c r="I72" s="33">
        <v>3</v>
      </c>
      <c r="J72" s="32"/>
      <c r="K72" s="32">
        <v>14</v>
      </c>
      <c r="L72" s="32"/>
      <c r="M72" s="23"/>
    </row>
    <row r="73" spans="1:13" x14ac:dyDescent="0.25">
      <c r="A73" s="24"/>
      <c r="B73" s="112"/>
      <c r="C73" s="31">
        <f>VLOOKUP($D73,'Startovní listina'!B:D,3,0)</f>
        <v>1</v>
      </c>
      <c r="D73" s="34" t="s">
        <v>45</v>
      </c>
      <c r="E73" s="103">
        <f t="shared" si="2"/>
        <v>26</v>
      </c>
      <c r="F73" s="32">
        <v>1</v>
      </c>
      <c r="G73" s="32">
        <v>1</v>
      </c>
      <c r="H73" s="32">
        <v>1</v>
      </c>
      <c r="I73" s="33">
        <v>4</v>
      </c>
      <c r="J73" s="33">
        <v>12</v>
      </c>
      <c r="K73" s="32">
        <v>3</v>
      </c>
      <c r="L73" s="32">
        <v>4</v>
      </c>
      <c r="M73" s="23"/>
    </row>
    <row r="74" spans="1:13" x14ac:dyDescent="0.25">
      <c r="A74" s="24"/>
      <c r="B74" s="39">
        <v>71</v>
      </c>
      <c r="C74" s="31">
        <f>VLOOKUP($D74,'Startovní listina'!B:D,3,0)</f>
        <v>5</v>
      </c>
      <c r="D74" s="34" t="s">
        <v>186</v>
      </c>
      <c r="E74" s="103">
        <f t="shared" si="2"/>
        <v>23</v>
      </c>
      <c r="F74" s="32"/>
      <c r="G74" s="32"/>
      <c r="H74" s="32">
        <v>8</v>
      </c>
      <c r="I74" s="33"/>
      <c r="J74" s="32">
        <v>7</v>
      </c>
      <c r="K74" s="32">
        <v>8</v>
      </c>
      <c r="L74" s="32"/>
      <c r="M74" s="23"/>
    </row>
    <row r="75" spans="1:13" x14ac:dyDescent="0.25">
      <c r="A75" s="24"/>
      <c r="B75" s="111">
        <v>72</v>
      </c>
      <c r="C75" s="31">
        <f>VLOOKUP($D75,'Startovní listina'!B:D,3,0)</f>
        <v>5</v>
      </c>
      <c r="D75" s="34" t="s">
        <v>156</v>
      </c>
      <c r="E75" s="103">
        <f t="shared" si="2"/>
        <v>22</v>
      </c>
      <c r="F75" s="32"/>
      <c r="G75" s="32"/>
      <c r="H75" s="32">
        <v>22</v>
      </c>
      <c r="I75" s="33"/>
      <c r="J75" s="32"/>
      <c r="K75" s="32"/>
      <c r="L75" s="32"/>
      <c r="M75" s="23"/>
    </row>
    <row r="76" spans="1:13" x14ac:dyDescent="0.25">
      <c r="A76" s="24"/>
      <c r="B76" s="113"/>
      <c r="C76" s="31">
        <f>VLOOKUP($D76,'Startovní listina'!B:D,3,0)</f>
        <v>5</v>
      </c>
      <c r="D76" s="34" t="s">
        <v>123</v>
      </c>
      <c r="E76" s="103">
        <f t="shared" si="2"/>
        <v>22</v>
      </c>
      <c r="F76" s="32"/>
      <c r="G76" s="32"/>
      <c r="H76" s="32"/>
      <c r="I76" s="32"/>
      <c r="J76" s="32">
        <v>22</v>
      </c>
      <c r="K76" s="33"/>
      <c r="L76" s="32"/>
      <c r="M76" s="23"/>
    </row>
    <row r="77" spans="1:13" x14ac:dyDescent="0.25">
      <c r="A77" s="24"/>
      <c r="B77" s="112"/>
      <c r="C77" s="31">
        <f>VLOOKUP($D77,'Startovní listina'!B:D,3,0)</f>
        <v>4</v>
      </c>
      <c r="D77" s="34" t="s">
        <v>172</v>
      </c>
      <c r="E77" s="103">
        <f t="shared" si="2"/>
        <v>22</v>
      </c>
      <c r="F77" s="32"/>
      <c r="G77" s="32">
        <v>7</v>
      </c>
      <c r="H77" s="32"/>
      <c r="I77" s="33"/>
      <c r="J77" s="32"/>
      <c r="K77" s="32"/>
      <c r="L77" s="32">
        <v>15</v>
      </c>
      <c r="M77" s="23"/>
    </row>
    <row r="78" spans="1:13" x14ac:dyDescent="0.25">
      <c r="A78" s="24"/>
      <c r="B78" s="39">
        <v>75</v>
      </c>
      <c r="C78" s="31">
        <f>VLOOKUP($D78,'Startovní listina'!B:D,3,0)</f>
        <v>5</v>
      </c>
      <c r="D78" s="34" t="s">
        <v>128</v>
      </c>
      <c r="E78" s="103">
        <f t="shared" si="2"/>
        <v>21</v>
      </c>
      <c r="F78" s="32"/>
      <c r="G78" s="32"/>
      <c r="H78" s="32"/>
      <c r="I78" s="32"/>
      <c r="J78" s="32">
        <v>21</v>
      </c>
      <c r="K78" s="33"/>
      <c r="L78" s="32"/>
      <c r="M78" s="23"/>
    </row>
    <row r="79" spans="1:13" x14ac:dyDescent="0.25">
      <c r="A79" s="24"/>
      <c r="B79" s="39">
        <v>76</v>
      </c>
      <c r="C79" s="31">
        <f>VLOOKUP($D79,'Startovní listina'!B:D,3,0)</f>
        <v>5</v>
      </c>
      <c r="D79" s="34" t="s">
        <v>207</v>
      </c>
      <c r="E79" s="103">
        <f t="shared" si="2"/>
        <v>20</v>
      </c>
      <c r="F79" s="32"/>
      <c r="G79" s="32"/>
      <c r="H79" s="32"/>
      <c r="I79" s="32"/>
      <c r="J79" s="32">
        <v>20</v>
      </c>
      <c r="K79" s="33"/>
      <c r="L79" s="32"/>
      <c r="M79" s="23"/>
    </row>
    <row r="80" spans="1:13" x14ac:dyDescent="0.25">
      <c r="A80" s="24"/>
      <c r="B80" s="111">
        <v>77</v>
      </c>
      <c r="C80" s="31">
        <f>VLOOKUP($D80,'Startovní listina'!B:D,3,0)</f>
        <v>5</v>
      </c>
      <c r="D80" s="34" t="s">
        <v>199</v>
      </c>
      <c r="E80" s="103">
        <f t="shared" si="2"/>
        <v>19</v>
      </c>
      <c r="F80" s="32"/>
      <c r="G80" s="32"/>
      <c r="H80" s="32">
        <v>19</v>
      </c>
      <c r="I80" s="33"/>
      <c r="J80" s="32"/>
      <c r="K80" s="32"/>
      <c r="L80" s="32"/>
      <c r="M80" s="23"/>
    </row>
    <row r="81" spans="1:13" x14ac:dyDescent="0.25">
      <c r="A81" s="24"/>
      <c r="B81" s="112"/>
      <c r="C81" s="31">
        <f>VLOOKUP($D81,'Startovní listina'!B:D,3,0)</f>
        <v>5</v>
      </c>
      <c r="D81" s="34" t="s">
        <v>73</v>
      </c>
      <c r="E81" s="103">
        <f t="shared" si="2"/>
        <v>19</v>
      </c>
      <c r="F81" s="32"/>
      <c r="G81" s="32"/>
      <c r="H81" s="32"/>
      <c r="I81" s="32"/>
      <c r="J81" s="32">
        <v>19</v>
      </c>
      <c r="K81" s="33"/>
      <c r="L81" s="32"/>
      <c r="M81" s="23"/>
    </row>
    <row r="82" spans="1:13" x14ac:dyDescent="0.25">
      <c r="A82" s="24"/>
      <c r="B82" s="39">
        <v>79</v>
      </c>
      <c r="C82" s="31">
        <f>VLOOKUP($D82,'Startovní listina'!B:D,3,0)</f>
        <v>4</v>
      </c>
      <c r="D82" s="34" t="s">
        <v>136</v>
      </c>
      <c r="E82" s="103">
        <f t="shared" si="2"/>
        <v>18</v>
      </c>
      <c r="F82" s="32"/>
      <c r="G82" s="32"/>
      <c r="H82" s="33"/>
      <c r="I82" s="32"/>
      <c r="J82" s="33"/>
      <c r="K82" s="32">
        <v>18</v>
      </c>
      <c r="L82" s="32"/>
      <c r="M82" s="23"/>
    </row>
    <row r="83" spans="1:13" x14ac:dyDescent="0.25">
      <c r="A83" s="24"/>
      <c r="B83" s="111">
        <v>80</v>
      </c>
      <c r="C83" s="31">
        <f>VLOOKUP($D83,'Startovní listina'!B:D,3,0)</f>
        <v>5</v>
      </c>
      <c r="D83" s="34" t="s">
        <v>131</v>
      </c>
      <c r="E83" s="103">
        <f t="shared" si="2"/>
        <v>17</v>
      </c>
      <c r="F83" s="32"/>
      <c r="G83" s="32"/>
      <c r="H83" s="32"/>
      <c r="I83" s="32"/>
      <c r="J83" s="32">
        <v>17</v>
      </c>
      <c r="K83" s="33"/>
      <c r="L83" s="32"/>
      <c r="M83" s="23"/>
    </row>
    <row r="84" spans="1:13" x14ac:dyDescent="0.25">
      <c r="A84" s="24"/>
      <c r="B84" s="112"/>
      <c r="C84" s="31">
        <f>VLOOKUP($D84,'Startovní listina'!B:D,3,0)</f>
        <v>4</v>
      </c>
      <c r="D84" s="34" t="s">
        <v>192</v>
      </c>
      <c r="E84" s="103">
        <f t="shared" si="2"/>
        <v>17</v>
      </c>
      <c r="F84" s="32"/>
      <c r="G84" s="32"/>
      <c r="H84" s="32"/>
      <c r="I84" s="32"/>
      <c r="J84" s="33"/>
      <c r="K84" s="32">
        <v>17</v>
      </c>
      <c r="L84" s="32"/>
      <c r="M84" s="23"/>
    </row>
    <row r="85" spans="1:13" x14ac:dyDescent="0.25">
      <c r="A85" s="24"/>
      <c r="B85" s="111">
        <v>82</v>
      </c>
      <c r="C85" s="31">
        <f>VLOOKUP($D85,'Startovní listina'!B:D,3,0)</f>
        <v>5</v>
      </c>
      <c r="D85" s="34" t="s">
        <v>34</v>
      </c>
      <c r="E85" s="103">
        <f t="shared" si="2"/>
        <v>16</v>
      </c>
      <c r="F85" s="32"/>
      <c r="G85" s="32"/>
      <c r="H85" s="32"/>
      <c r="I85" s="32"/>
      <c r="J85" s="32">
        <v>16</v>
      </c>
      <c r="K85" s="33"/>
      <c r="L85" s="32"/>
      <c r="M85" s="23"/>
    </row>
    <row r="86" spans="1:13" x14ac:dyDescent="0.25">
      <c r="A86" s="24"/>
      <c r="B86" s="112"/>
      <c r="C86" s="31">
        <f>VLOOKUP($D86,'Startovní listina'!B:D,3,0)</f>
        <v>4</v>
      </c>
      <c r="D86" s="34" t="s">
        <v>92</v>
      </c>
      <c r="E86" s="103">
        <f t="shared" si="2"/>
        <v>16</v>
      </c>
      <c r="F86" s="32">
        <v>2</v>
      </c>
      <c r="G86" s="32">
        <v>2</v>
      </c>
      <c r="H86" s="32">
        <v>3</v>
      </c>
      <c r="I86" s="33">
        <v>2</v>
      </c>
      <c r="J86" s="32">
        <v>6</v>
      </c>
      <c r="K86" s="32"/>
      <c r="L86" s="33">
        <v>1</v>
      </c>
      <c r="M86" s="23"/>
    </row>
    <row r="87" spans="1:13" x14ac:dyDescent="0.25">
      <c r="A87" s="24"/>
      <c r="B87" s="39">
        <v>84</v>
      </c>
      <c r="C87" s="31">
        <f>VLOOKUP($D87,'Startovní listina'!B:D,3,0)</f>
        <v>5</v>
      </c>
      <c r="D87" s="34" t="s">
        <v>65</v>
      </c>
      <c r="E87" s="103">
        <f t="shared" si="2"/>
        <v>15</v>
      </c>
      <c r="F87" s="32"/>
      <c r="G87" s="32"/>
      <c r="H87" s="32">
        <v>15</v>
      </c>
      <c r="I87" s="33"/>
      <c r="J87" s="32"/>
      <c r="K87" s="32"/>
      <c r="L87" s="32"/>
      <c r="M87" s="23"/>
    </row>
    <row r="88" spans="1:13" x14ac:dyDescent="0.25">
      <c r="A88" s="24"/>
      <c r="B88" s="39">
        <v>85</v>
      </c>
      <c r="C88" s="31">
        <f>VLOOKUP($D88,'Startovní listina'!B:D,3,0)</f>
        <v>1</v>
      </c>
      <c r="D88" s="34" t="s">
        <v>206</v>
      </c>
      <c r="E88" s="103">
        <f t="shared" si="2"/>
        <v>14</v>
      </c>
      <c r="F88" s="32"/>
      <c r="G88" s="32"/>
      <c r="H88" s="32"/>
      <c r="I88" s="32"/>
      <c r="J88" s="32">
        <v>14</v>
      </c>
      <c r="K88" s="33"/>
      <c r="L88" s="32"/>
      <c r="M88" s="23"/>
    </row>
    <row r="89" spans="1:13" x14ac:dyDescent="0.25">
      <c r="A89" s="24"/>
      <c r="B89" s="111">
        <v>86</v>
      </c>
      <c r="C89" s="31">
        <f>VLOOKUP($D89,'Startovní listina'!B:D,3,0)</f>
        <v>5</v>
      </c>
      <c r="D89" s="34" t="s">
        <v>31</v>
      </c>
      <c r="E89" s="103">
        <f t="shared" si="2"/>
        <v>13</v>
      </c>
      <c r="F89" s="32"/>
      <c r="G89" s="32"/>
      <c r="H89" s="32"/>
      <c r="I89" s="32"/>
      <c r="J89" s="32">
        <v>8</v>
      </c>
      <c r="K89" s="32">
        <v>5</v>
      </c>
      <c r="L89" s="32"/>
      <c r="M89" s="23"/>
    </row>
    <row r="90" spans="1:13" x14ac:dyDescent="0.25">
      <c r="A90" s="24"/>
      <c r="B90" s="112"/>
      <c r="C90" s="31">
        <f>VLOOKUP($D90,'Startovní listina'!B:D,3,0)</f>
        <v>4</v>
      </c>
      <c r="D90" s="34" t="s">
        <v>100</v>
      </c>
      <c r="E90" s="103">
        <f t="shared" si="2"/>
        <v>13</v>
      </c>
      <c r="F90" s="32"/>
      <c r="G90" s="32"/>
      <c r="H90" s="32"/>
      <c r="I90" s="32"/>
      <c r="J90" s="32">
        <v>13</v>
      </c>
      <c r="K90" s="33"/>
      <c r="L90" s="32"/>
      <c r="M90" s="23"/>
    </row>
    <row r="91" spans="1:13" x14ac:dyDescent="0.25">
      <c r="A91" s="24"/>
      <c r="B91" s="39">
        <v>88</v>
      </c>
      <c r="C91" s="31">
        <f>VLOOKUP($D91,'Startovní listina'!B:D,3,0)</f>
        <v>5</v>
      </c>
      <c r="D91" s="34" t="s">
        <v>137</v>
      </c>
      <c r="E91" s="103">
        <f t="shared" si="2"/>
        <v>11</v>
      </c>
      <c r="F91" s="32"/>
      <c r="G91" s="32"/>
      <c r="H91" s="32"/>
      <c r="I91" s="32"/>
      <c r="J91" s="32"/>
      <c r="K91" s="32">
        <v>11</v>
      </c>
      <c r="L91" s="32"/>
      <c r="M91" s="23"/>
    </row>
    <row r="92" spans="1:13" x14ac:dyDescent="0.25">
      <c r="A92" s="24"/>
      <c r="B92" s="111">
        <v>89</v>
      </c>
      <c r="C92" s="31">
        <f>VLOOKUP($D92,'Startovní listina'!B:D,3,0)</f>
        <v>5</v>
      </c>
      <c r="D92" s="34" t="s">
        <v>64</v>
      </c>
      <c r="E92" s="103">
        <f t="shared" si="2"/>
        <v>10</v>
      </c>
      <c r="F92" s="32"/>
      <c r="G92" s="32"/>
      <c r="H92" s="32"/>
      <c r="I92" s="32"/>
      <c r="J92" s="33">
        <v>10</v>
      </c>
      <c r="K92" s="33"/>
      <c r="L92" s="32"/>
      <c r="M92" s="23"/>
    </row>
    <row r="93" spans="1:13" x14ac:dyDescent="0.25">
      <c r="A93" s="24"/>
      <c r="B93" s="112"/>
      <c r="C93" s="31">
        <f>VLOOKUP($D93,'Startovní listina'!B:D,3,0)</f>
        <v>1</v>
      </c>
      <c r="D93" s="34" t="s">
        <v>197</v>
      </c>
      <c r="E93" s="103">
        <f t="shared" si="2"/>
        <v>10</v>
      </c>
      <c r="F93" s="32"/>
      <c r="G93" s="32">
        <v>10</v>
      </c>
      <c r="H93" s="32"/>
      <c r="I93" s="33"/>
      <c r="J93" s="32"/>
      <c r="K93" s="32"/>
      <c r="L93" s="32"/>
      <c r="M93" s="23"/>
    </row>
    <row r="94" spans="1:13" x14ac:dyDescent="0.25">
      <c r="A94" s="24"/>
      <c r="B94" s="39">
        <v>91</v>
      </c>
      <c r="C94" s="31">
        <f>VLOOKUP($D94,'Startovní listina'!B:D,3,0)</f>
        <v>4</v>
      </c>
      <c r="D94" s="34" t="s">
        <v>84</v>
      </c>
      <c r="E94" s="103">
        <f t="shared" si="2"/>
        <v>9</v>
      </c>
      <c r="F94" s="32">
        <v>6</v>
      </c>
      <c r="G94" s="32"/>
      <c r="H94" s="32"/>
      <c r="I94" s="33"/>
      <c r="J94" s="32"/>
      <c r="K94" s="32"/>
      <c r="L94" s="32">
        <v>3</v>
      </c>
      <c r="M94" s="23"/>
    </row>
    <row r="95" spans="1:13" x14ac:dyDescent="0.25">
      <c r="A95" s="24"/>
      <c r="B95" s="39">
        <v>92</v>
      </c>
      <c r="C95" s="31">
        <f>VLOOKUP($D95,'Startovní listina'!B:D,3,0)</f>
        <v>5</v>
      </c>
      <c r="D95" s="34" t="s">
        <v>215</v>
      </c>
      <c r="E95" s="103">
        <f t="shared" si="2"/>
        <v>8</v>
      </c>
      <c r="F95" s="32"/>
      <c r="G95" s="32"/>
      <c r="H95" s="32"/>
      <c r="I95" s="32"/>
      <c r="J95" s="32"/>
      <c r="K95" s="33"/>
      <c r="L95" s="32">
        <v>8</v>
      </c>
      <c r="M95" s="23"/>
    </row>
    <row r="96" spans="1:13" x14ac:dyDescent="0.25">
      <c r="A96" s="24"/>
      <c r="B96" s="39">
        <v>93</v>
      </c>
      <c r="C96" s="31">
        <f>VLOOKUP($D96,'Startovní listina'!B:D,3,0)</f>
        <v>4</v>
      </c>
      <c r="D96" s="34" t="s">
        <v>138</v>
      </c>
      <c r="E96" s="103">
        <f t="shared" si="2"/>
        <v>7</v>
      </c>
      <c r="F96" s="32"/>
      <c r="G96" s="32"/>
      <c r="H96" s="32"/>
      <c r="I96" s="32"/>
      <c r="J96" s="32"/>
      <c r="K96" s="32">
        <v>7</v>
      </c>
      <c r="L96" s="32"/>
      <c r="M96" s="23"/>
    </row>
    <row r="97" spans="1:13" x14ac:dyDescent="0.25">
      <c r="A97" s="24"/>
      <c r="B97" s="111">
        <v>94</v>
      </c>
      <c r="C97" s="31">
        <f>VLOOKUP($D97,'Startovní listina'!B:D,3,0)</f>
        <v>4</v>
      </c>
      <c r="D97" s="34" t="s">
        <v>200</v>
      </c>
      <c r="E97" s="103">
        <f t="shared" si="2"/>
        <v>6</v>
      </c>
      <c r="F97" s="32"/>
      <c r="G97" s="32"/>
      <c r="H97" s="32">
        <v>5</v>
      </c>
      <c r="I97" s="33"/>
      <c r="J97" s="32">
        <v>1</v>
      </c>
      <c r="K97" s="32"/>
      <c r="L97" s="32"/>
      <c r="M97" s="23"/>
    </row>
    <row r="98" spans="1:13" x14ac:dyDescent="0.25">
      <c r="A98" s="24"/>
      <c r="B98" s="113"/>
      <c r="C98" s="31">
        <f>VLOOKUP($D98,'Startovní listina'!B:D,3,0)</f>
        <v>4</v>
      </c>
      <c r="D98" s="34" t="s">
        <v>71</v>
      </c>
      <c r="E98" s="103">
        <f t="shared" si="2"/>
        <v>6</v>
      </c>
      <c r="F98" s="32"/>
      <c r="G98" s="32">
        <v>6</v>
      </c>
      <c r="H98" s="32"/>
      <c r="I98" s="33"/>
      <c r="J98" s="32"/>
      <c r="K98" s="32"/>
      <c r="L98" s="32"/>
      <c r="M98" s="23"/>
    </row>
    <row r="99" spans="1:13" x14ac:dyDescent="0.25">
      <c r="A99" s="24"/>
      <c r="B99" s="112"/>
      <c r="C99" s="31">
        <f>VLOOKUP($D99,'Startovní listina'!B:D,3,0)</f>
        <v>4</v>
      </c>
      <c r="D99" s="34" t="s">
        <v>142</v>
      </c>
      <c r="E99" s="103">
        <f t="shared" si="2"/>
        <v>6</v>
      </c>
      <c r="F99" s="32"/>
      <c r="G99" s="32"/>
      <c r="H99" s="32"/>
      <c r="I99" s="32"/>
      <c r="J99" s="32"/>
      <c r="K99" s="32">
        <v>6</v>
      </c>
      <c r="L99" s="32"/>
      <c r="M99" s="23"/>
    </row>
    <row r="100" spans="1:13" x14ac:dyDescent="0.25">
      <c r="A100" s="24"/>
      <c r="B100" s="39">
        <v>97</v>
      </c>
      <c r="C100" s="31">
        <f>VLOOKUP($D100,'Startovní listina'!B:D,3,0)</f>
        <v>4</v>
      </c>
      <c r="D100" s="34" t="s">
        <v>114</v>
      </c>
      <c r="E100" s="103">
        <f t="shared" ref="E100:E109" si="3">SUM(F100:L100)</f>
        <v>5</v>
      </c>
      <c r="F100" s="32"/>
      <c r="G100" s="32"/>
      <c r="H100" s="32"/>
      <c r="I100" s="32"/>
      <c r="J100" s="32"/>
      <c r="K100" s="33"/>
      <c r="L100" s="32">
        <v>5</v>
      </c>
      <c r="M100" s="23"/>
    </row>
    <row r="101" spans="1:13" x14ac:dyDescent="0.25">
      <c r="A101" s="24"/>
      <c r="B101" s="111">
        <v>98</v>
      </c>
      <c r="C101" s="31">
        <f>VLOOKUP($D101,'Startovní listina'!B:D,3,0)</f>
        <v>5</v>
      </c>
      <c r="D101" s="34" t="s">
        <v>216</v>
      </c>
      <c r="E101" s="103">
        <f t="shared" si="3"/>
        <v>2</v>
      </c>
      <c r="F101" s="32"/>
      <c r="G101" s="32"/>
      <c r="H101" s="32"/>
      <c r="I101" s="32"/>
      <c r="J101" s="32"/>
      <c r="K101" s="33"/>
      <c r="L101" s="32">
        <v>2</v>
      </c>
      <c r="M101" s="23"/>
    </row>
    <row r="102" spans="1:13" x14ac:dyDescent="0.25">
      <c r="A102" s="24"/>
      <c r="B102" s="113"/>
      <c r="C102" s="31">
        <f>VLOOKUP($D102,'Startovní listina'!B:D,3,0)</f>
        <v>5</v>
      </c>
      <c r="D102" s="34" t="s">
        <v>130</v>
      </c>
      <c r="E102" s="103">
        <f t="shared" si="3"/>
        <v>2</v>
      </c>
      <c r="F102" s="32"/>
      <c r="G102" s="32"/>
      <c r="H102" s="32">
        <v>2</v>
      </c>
      <c r="I102" s="33"/>
      <c r="J102" s="32"/>
      <c r="K102" s="32"/>
      <c r="L102" s="32"/>
      <c r="M102" s="23"/>
    </row>
    <row r="103" spans="1:13" x14ac:dyDescent="0.25">
      <c r="A103" s="24"/>
      <c r="B103" s="112"/>
      <c r="C103" s="31">
        <f>VLOOKUP($D103,'Startovní listina'!B:D,3,0)</f>
        <v>4</v>
      </c>
      <c r="D103" s="34" t="s">
        <v>143</v>
      </c>
      <c r="E103" s="103">
        <f t="shared" si="3"/>
        <v>2</v>
      </c>
      <c r="F103" s="32"/>
      <c r="G103" s="32"/>
      <c r="H103" s="32"/>
      <c r="I103" s="32"/>
      <c r="J103" s="32"/>
      <c r="K103" s="32">
        <v>2</v>
      </c>
      <c r="L103" s="32"/>
      <c r="M103" s="23"/>
    </row>
    <row r="104" spans="1:13" x14ac:dyDescent="0.25">
      <c r="A104" s="24"/>
      <c r="B104" s="111">
        <v>101</v>
      </c>
      <c r="C104" s="31">
        <f>VLOOKUP($D104,'Startovní listina'!B:D,3,0)</f>
        <v>5</v>
      </c>
      <c r="D104" s="34" t="s">
        <v>132</v>
      </c>
      <c r="E104" s="103">
        <f t="shared" si="3"/>
        <v>1</v>
      </c>
      <c r="F104" s="32"/>
      <c r="G104" s="32"/>
      <c r="H104" s="32"/>
      <c r="I104" s="32"/>
      <c r="J104" s="32">
        <v>1</v>
      </c>
      <c r="K104" s="33"/>
      <c r="L104" s="32"/>
      <c r="M104" s="23"/>
    </row>
    <row r="105" spans="1:13" x14ac:dyDescent="0.25">
      <c r="A105" s="24"/>
      <c r="B105" s="113"/>
      <c r="C105" s="31">
        <f>VLOOKUP($D105,'Startovní listina'!B:D,3,0)</f>
        <v>5</v>
      </c>
      <c r="D105" s="34" t="s">
        <v>115</v>
      </c>
      <c r="E105" s="103">
        <f t="shared" si="3"/>
        <v>1</v>
      </c>
      <c r="F105" s="32"/>
      <c r="G105" s="32"/>
      <c r="H105" s="32"/>
      <c r="I105" s="32"/>
      <c r="J105" s="32">
        <v>1</v>
      </c>
      <c r="K105" s="32"/>
      <c r="L105" s="33"/>
      <c r="M105" s="23"/>
    </row>
    <row r="106" spans="1:13" x14ac:dyDescent="0.25">
      <c r="A106" s="24"/>
      <c r="B106" s="113"/>
      <c r="C106" s="31">
        <f>VLOOKUP($D106,'Startovní listina'!B:D,3,0)</f>
        <v>5</v>
      </c>
      <c r="D106" s="34" t="s">
        <v>141</v>
      </c>
      <c r="E106" s="103">
        <f t="shared" si="3"/>
        <v>1</v>
      </c>
      <c r="F106" s="32"/>
      <c r="G106" s="32"/>
      <c r="H106" s="32"/>
      <c r="I106" s="32"/>
      <c r="J106" s="32"/>
      <c r="K106" s="32">
        <v>1</v>
      </c>
      <c r="L106" s="32"/>
      <c r="M106" s="23"/>
    </row>
    <row r="107" spans="1:13" x14ac:dyDescent="0.25">
      <c r="A107" s="24"/>
      <c r="B107" s="113"/>
      <c r="C107" s="31">
        <f>VLOOKUP($D107,'Startovní listina'!B:D,3,0)</f>
        <v>5</v>
      </c>
      <c r="D107" s="34" t="s">
        <v>86</v>
      </c>
      <c r="E107" s="103">
        <f t="shared" si="3"/>
        <v>1</v>
      </c>
      <c r="F107" s="32"/>
      <c r="G107" s="32"/>
      <c r="H107" s="32"/>
      <c r="I107" s="32"/>
      <c r="J107" s="32">
        <v>1</v>
      </c>
      <c r="K107" s="33"/>
      <c r="L107" s="32"/>
      <c r="M107" s="23"/>
    </row>
    <row r="108" spans="1:13" x14ac:dyDescent="0.25">
      <c r="A108" s="24"/>
      <c r="B108" s="113"/>
      <c r="C108" s="31">
        <f>VLOOKUP($D108,'Startovní listina'!B:D,3,0)</f>
        <v>4</v>
      </c>
      <c r="D108" s="34" t="s">
        <v>187</v>
      </c>
      <c r="E108" s="103">
        <f t="shared" si="3"/>
        <v>1</v>
      </c>
      <c r="F108" s="32"/>
      <c r="G108" s="32"/>
      <c r="H108" s="32"/>
      <c r="I108" s="32"/>
      <c r="J108" s="32">
        <v>1</v>
      </c>
      <c r="K108" s="33"/>
      <c r="L108" s="32"/>
      <c r="M108" s="23"/>
    </row>
    <row r="109" spans="1:13" x14ac:dyDescent="0.25">
      <c r="A109" s="24"/>
      <c r="B109" s="112"/>
      <c r="C109" s="31">
        <f>VLOOKUP($D109,'Startovní listina'!B:D,3,0)</f>
        <v>1</v>
      </c>
      <c r="D109" s="34" t="s">
        <v>203</v>
      </c>
      <c r="E109" s="103">
        <f t="shared" si="3"/>
        <v>1</v>
      </c>
      <c r="F109" s="32"/>
      <c r="G109" s="32"/>
      <c r="H109" s="32"/>
      <c r="I109" s="33">
        <v>1</v>
      </c>
      <c r="J109" s="32"/>
      <c r="K109" s="32"/>
      <c r="L109" s="32"/>
      <c r="M109" s="23"/>
    </row>
    <row r="110" spans="1:13" x14ac:dyDescent="0.25">
      <c r="A110" s="24"/>
      <c r="B110" s="39">
        <v>107</v>
      </c>
      <c r="C110" s="31"/>
      <c r="D110" s="34"/>
      <c r="E110" s="103"/>
      <c r="F110" s="32"/>
      <c r="G110" s="32"/>
      <c r="H110" s="32"/>
      <c r="I110" s="32"/>
      <c r="J110" s="32"/>
      <c r="K110" s="33"/>
      <c r="L110" s="32"/>
      <c r="M110" s="23"/>
    </row>
    <row r="111" spans="1:13" x14ac:dyDescent="0.25">
      <c r="A111" s="24"/>
      <c r="B111" s="39">
        <v>108</v>
      </c>
      <c r="C111" s="31"/>
      <c r="D111" s="34"/>
      <c r="E111" s="103"/>
      <c r="F111" s="32"/>
      <c r="G111" s="32"/>
      <c r="H111" s="32"/>
      <c r="I111" s="32"/>
      <c r="J111" s="32"/>
      <c r="K111" s="33"/>
      <c r="L111" s="32"/>
      <c r="M111" s="23"/>
    </row>
    <row r="112" spans="1:13" x14ac:dyDescent="0.25">
      <c r="A112" s="24"/>
      <c r="B112" s="39">
        <v>109</v>
      </c>
      <c r="C112" s="31"/>
      <c r="D112" s="34"/>
      <c r="E112" s="103"/>
      <c r="F112" s="32"/>
      <c r="G112" s="32"/>
      <c r="H112" s="32"/>
      <c r="I112" s="32"/>
      <c r="J112" s="33"/>
      <c r="K112" s="32"/>
      <c r="L112" s="33"/>
      <c r="M112" s="23"/>
    </row>
    <row r="113" spans="1:13" x14ac:dyDescent="0.25">
      <c r="A113" s="24"/>
      <c r="B113" s="39">
        <v>110</v>
      </c>
      <c r="C113" s="31"/>
      <c r="D113" s="34"/>
      <c r="E113" s="103"/>
      <c r="F113" s="32"/>
      <c r="G113" s="32"/>
      <c r="H113" s="32"/>
      <c r="I113" s="32"/>
      <c r="J113" s="32"/>
      <c r="K113" s="33"/>
      <c r="L113" s="32"/>
      <c r="M113" s="23"/>
    </row>
    <row r="114" spans="1:13" x14ac:dyDescent="0.25">
      <c r="A114" s="24"/>
      <c r="B114" s="39">
        <v>111</v>
      </c>
      <c r="C114" s="31"/>
      <c r="D114" s="34"/>
      <c r="E114" s="103"/>
      <c r="F114" s="32"/>
      <c r="G114" s="32"/>
      <c r="H114" s="32"/>
      <c r="I114" s="32"/>
      <c r="J114" s="32"/>
      <c r="K114" s="33"/>
      <c r="L114" s="32"/>
      <c r="M114" s="23"/>
    </row>
    <row r="115" spans="1:13" x14ac:dyDescent="0.25">
      <c r="A115" s="24"/>
      <c r="B115" s="39">
        <v>112</v>
      </c>
      <c r="C115" s="31"/>
      <c r="D115" s="34"/>
      <c r="E115" s="103"/>
      <c r="F115" s="32"/>
      <c r="G115" s="32"/>
      <c r="H115" s="32"/>
      <c r="I115" s="32"/>
      <c r="J115" s="32"/>
      <c r="K115" s="33"/>
      <c r="L115" s="32"/>
      <c r="M115" s="23"/>
    </row>
    <row r="116" spans="1:13" x14ac:dyDescent="0.25">
      <c r="A116" s="24"/>
      <c r="B116" s="39">
        <v>113</v>
      </c>
      <c r="C116" s="31"/>
      <c r="D116" s="34"/>
      <c r="E116" s="103"/>
      <c r="F116" s="32"/>
      <c r="G116" s="32"/>
      <c r="H116" s="32"/>
      <c r="I116" s="32"/>
      <c r="J116" s="32"/>
      <c r="K116" s="33"/>
      <c r="L116" s="32"/>
      <c r="M116" s="23"/>
    </row>
    <row r="117" spans="1:13" x14ac:dyDescent="0.25">
      <c r="A117" s="24"/>
      <c r="B117" s="39">
        <v>114</v>
      </c>
      <c r="C117" s="31"/>
      <c r="D117" s="34"/>
      <c r="E117" s="103"/>
      <c r="F117" s="32"/>
      <c r="G117" s="32"/>
      <c r="H117" s="32"/>
      <c r="I117" s="32"/>
      <c r="J117" s="32"/>
      <c r="K117" s="33"/>
      <c r="L117" s="32"/>
      <c r="M117" s="23"/>
    </row>
    <row r="118" spans="1:13" x14ac:dyDescent="0.25">
      <c r="A118" s="24"/>
      <c r="B118" s="39">
        <v>115</v>
      </c>
      <c r="C118" s="31"/>
      <c r="D118" s="34"/>
      <c r="E118" s="103"/>
      <c r="F118" s="32"/>
      <c r="G118" s="32"/>
      <c r="H118" s="32"/>
      <c r="I118" s="32"/>
      <c r="J118" s="32"/>
      <c r="K118" s="33"/>
      <c r="L118" s="32"/>
      <c r="M118" s="23"/>
    </row>
    <row r="119" spans="1:13" x14ac:dyDescent="0.25">
      <c r="A119" s="24"/>
      <c r="B119" s="39">
        <v>116</v>
      </c>
      <c r="C119" s="31"/>
      <c r="D119" s="34"/>
      <c r="E119" s="103"/>
      <c r="F119" s="32"/>
      <c r="G119" s="32"/>
      <c r="H119" s="32"/>
      <c r="I119" s="32"/>
      <c r="J119" s="32"/>
      <c r="K119" s="33"/>
      <c r="L119" s="32"/>
      <c r="M119" s="23"/>
    </row>
    <row r="120" spans="1:13" x14ac:dyDescent="0.25">
      <c r="A120" s="24"/>
      <c r="B120" s="39">
        <v>117</v>
      </c>
      <c r="C120" s="31"/>
      <c r="D120" s="34"/>
      <c r="E120" s="103"/>
      <c r="F120" s="32"/>
      <c r="G120" s="32"/>
      <c r="H120" s="32"/>
      <c r="I120" s="32"/>
      <c r="J120" s="32"/>
      <c r="K120" s="33"/>
      <c r="L120" s="32"/>
      <c r="M120" s="23"/>
    </row>
    <row r="121" spans="1:13" x14ac:dyDescent="0.25">
      <c r="A121" s="24"/>
      <c r="B121" s="39">
        <v>118</v>
      </c>
      <c r="C121" s="31"/>
      <c r="D121" s="34"/>
      <c r="E121" s="103"/>
      <c r="F121" s="32"/>
      <c r="G121" s="32"/>
      <c r="H121" s="32"/>
      <c r="I121" s="32"/>
      <c r="J121" s="32"/>
      <c r="K121" s="33"/>
      <c r="L121" s="32"/>
      <c r="M121" s="23"/>
    </row>
    <row r="122" spans="1:13" x14ac:dyDescent="0.25">
      <c r="A122" s="24"/>
      <c r="B122" s="39">
        <v>119</v>
      </c>
      <c r="C122" s="31"/>
      <c r="D122" s="34"/>
      <c r="E122" s="103"/>
      <c r="F122" s="32"/>
      <c r="G122" s="32"/>
      <c r="H122" s="32"/>
      <c r="I122" s="32"/>
      <c r="J122" s="32"/>
      <c r="K122" s="33"/>
      <c r="L122" s="32"/>
      <c r="M122" s="23"/>
    </row>
    <row r="123" spans="1:13" x14ac:dyDescent="0.25">
      <c r="A123" s="24"/>
      <c r="B123" s="39">
        <v>120</v>
      </c>
      <c r="C123" s="31"/>
      <c r="D123" s="34"/>
      <c r="E123" s="103"/>
      <c r="F123" s="32"/>
      <c r="G123" s="32"/>
      <c r="H123" s="32"/>
      <c r="I123" s="32"/>
      <c r="J123" s="33"/>
      <c r="K123" s="33"/>
      <c r="L123" s="33"/>
      <c r="M123" s="23"/>
    </row>
    <row r="124" spans="1:13" x14ac:dyDescent="0.25">
      <c r="A124" s="24"/>
      <c r="B124" s="39">
        <v>121</v>
      </c>
      <c r="C124" s="31"/>
      <c r="D124" s="34"/>
      <c r="E124" s="103"/>
      <c r="F124" s="32"/>
      <c r="G124" s="32"/>
      <c r="H124" s="33"/>
      <c r="I124" s="33"/>
      <c r="J124" s="33"/>
      <c r="K124" s="33"/>
      <c r="L124" s="32"/>
      <c r="M124" s="23"/>
    </row>
    <row r="125" spans="1:13" x14ac:dyDescent="0.25">
      <c r="A125" s="24"/>
      <c r="B125" s="39">
        <v>122</v>
      </c>
      <c r="C125" s="31"/>
      <c r="D125" s="34"/>
      <c r="E125" s="103"/>
      <c r="F125" s="32"/>
      <c r="G125" s="32"/>
      <c r="H125" s="32"/>
      <c r="I125" s="32"/>
      <c r="J125" s="32"/>
      <c r="K125" s="33"/>
      <c r="L125" s="32"/>
      <c r="M125" s="23"/>
    </row>
    <row r="126" spans="1:13" x14ac:dyDescent="0.25">
      <c r="A126" s="24"/>
      <c r="B126" s="39">
        <v>123</v>
      </c>
      <c r="C126" s="31"/>
      <c r="D126" s="34"/>
      <c r="E126" s="103"/>
      <c r="F126" s="32"/>
      <c r="G126" s="32"/>
      <c r="H126" s="32"/>
      <c r="I126" s="32"/>
      <c r="J126" s="32"/>
      <c r="K126" s="33"/>
      <c r="L126" s="33"/>
      <c r="M126" s="23"/>
    </row>
    <row r="127" spans="1:13" x14ac:dyDescent="0.25">
      <c r="A127" s="24"/>
      <c r="B127" s="39">
        <v>124</v>
      </c>
      <c r="C127" s="31"/>
      <c r="D127" s="34"/>
      <c r="E127" s="103"/>
      <c r="F127" s="32"/>
      <c r="G127" s="32"/>
      <c r="H127" s="32"/>
      <c r="I127" s="32"/>
      <c r="J127" s="32"/>
      <c r="K127" s="33"/>
      <c r="L127" s="32"/>
      <c r="M127" s="23"/>
    </row>
    <row r="128" spans="1:13" x14ac:dyDescent="0.25">
      <c r="A128" s="24"/>
      <c r="B128" s="39">
        <v>125</v>
      </c>
      <c r="C128" s="31"/>
      <c r="D128" s="34"/>
      <c r="E128" s="103"/>
      <c r="F128" s="32"/>
      <c r="G128" s="32"/>
      <c r="H128" s="32"/>
      <c r="I128" s="32"/>
      <c r="J128" s="32"/>
      <c r="K128" s="33"/>
      <c r="L128" s="32"/>
      <c r="M128" s="23"/>
    </row>
    <row r="129" spans="1:13" x14ac:dyDescent="0.25">
      <c r="A129" s="24"/>
      <c r="B129" s="39">
        <v>126</v>
      </c>
      <c r="C129" s="31"/>
      <c r="D129" s="34"/>
      <c r="E129" s="103"/>
      <c r="F129" s="32"/>
      <c r="G129" s="32"/>
      <c r="H129" s="32"/>
      <c r="I129" s="32"/>
      <c r="J129" s="32"/>
      <c r="K129" s="33"/>
      <c r="L129" s="32"/>
      <c r="M129" s="23"/>
    </row>
    <row r="130" spans="1:13" x14ac:dyDescent="0.25">
      <c r="A130" s="24"/>
      <c r="B130" s="39">
        <v>127</v>
      </c>
      <c r="C130" s="31"/>
      <c r="D130" s="34"/>
      <c r="E130" s="103"/>
      <c r="F130" s="32"/>
      <c r="G130" s="32"/>
      <c r="H130" s="32"/>
      <c r="I130" s="32"/>
      <c r="J130" s="32"/>
      <c r="K130" s="33"/>
      <c r="L130" s="32"/>
      <c r="M130" s="23"/>
    </row>
    <row r="131" spans="1:13" x14ac:dyDescent="0.25">
      <c r="A131" s="24"/>
      <c r="B131" s="39">
        <v>128</v>
      </c>
      <c r="C131" s="31"/>
      <c r="D131" s="34"/>
      <c r="E131" s="103"/>
      <c r="F131" s="32"/>
      <c r="G131" s="32"/>
      <c r="H131" s="32"/>
      <c r="I131" s="32"/>
      <c r="J131" s="32"/>
      <c r="K131" s="33"/>
      <c r="L131" s="32"/>
      <c r="M131" s="23"/>
    </row>
    <row r="132" spans="1:13" x14ac:dyDescent="0.25">
      <c r="A132" s="24"/>
      <c r="B132" s="39">
        <v>129</v>
      </c>
      <c r="C132" s="31"/>
      <c r="D132" s="34"/>
      <c r="E132" s="103"/>
      <c r="F132" s="32"/>
      <c r="G132" s="32"/>
      <c r="H132" s="32"/>
      <c r="I132" s="32"/>
      <c r="J132" s="32"/>
      <c r="K132" s="33"/>
      <c r="L132" s="32"/>
      <c r="M132" s="23"/>
    </row>
    <row r="133" spans="1:13" x14ac:dyDescent="0.25">
      <c r="A133" s="24"/>
      <c r="B133" s="39">
        <v>130</v>
      </c>
      <c r="C133" s="31"/>
      <c r="D133" s="34"/>
      <c r="E133" s="103"/>
      <c r="F133" s="32"/>
      <c r="G133" s="32"/>
      <c r="H133" s="32"/>
      <c r="I133" s="32"/>
      <c r="J133" s="32"/>
      <c r="K133" s="33"/>
      <c r="L133" s="32"/>
      <c r="M133" s="23"/>
    </row>
  </sheetData>
  <autoFilter ref="B3:L133">
    <sortState ref="B4:L133">
      <sortCondition descending="1" ref="E4:E133"/>
      <sortCondition ref="C4:C133" customList="5,4,3,2,1,1S"/>
      <sortCondition ref="D4:D133"/>
    </sortState>
  </autoFilter>
  <sortState ref="B4:P133">
    <sortCondition descending="1" ref="E4:E133"/>
    <sortCondition ref="C4:C133" customList="5,4,3,2,1,1S"/>
    <sortCondition ref="D4:D133"/>
  </sortState>
  <mergeCells count="21">
    <mergeCell ref="B10:B11"/>
    <mergeCell ref="B23:B24"/>
    <mergeCell ref="B44:B45"/>
    <mergeCell ref="B52:B55"/>
    <mergeCell ref="B67:B68"/>
    <mergeCell ref="B29:B30"/>
    <mergeCell ref="B34:B35"/>
    <mergeCell ref="B42:B43"/>
    <mergeCell ref="B92:B93"/>
    <mergeCell ref="B97:B99"/>
    <mergeCell ref="B101:B103"/>
    <mergeCell ref="B104:B109"/>
    <mergeCell ref="B61:B62"/>
    <mergeCell ref="B63:B64"/>
    <mergeCell ref="B65:B66"/>
    <mergeCell ref="B80:B81"/>
    <mergeCell ref="B85:B86"/>
    <mergeCell ref="B71:B73"/>
    <mergeCell ref="B75:B77"/>
    <mergeCell ref="B83:B84"/>
    <mergeCell ref="B89:B90"/>
  </mergeCells>
  <phoneticPr fontId="0" type="noConversion"/>
  <conditionalFormatting sqref="C21:C130">
    <cfRule type="cellIs" dxfId="163" priority="198" operator="equal">
      <formula>2</formula>
    </cfRule>
    <cfRule type="cellIs" dxfId="162" priority="230" stopIfTrue="1" operator="equal">
      <formula>6</formula>
    </cfRule>
    <cfRule type="cellIs" dxfId="161" priority="231" stopIfTrue="1" operator="equal">
      <formula>5</formula>
    </cfRule>
    <cfRule type="cellIs" dxfId="160" priority="232" stopIfTrue="1" operator="equal">
      <formula>4</formula>
    </cfRule>
    <cfRule type="cellIs" dxfId="159" priority="233" stopIfTrue="1" operator="equal">
      <formula>3</formula>
    </cfRule>
    <cfRule type="cellIs" dxfId="158" priority="234" stopIfTrue="1" operator="equal">
      <formula>1</formula>
    </cfRule>
  </conditionalFormatting>
  <conditionalFormatting sqref="F4:L4 G88:L113 F5:F133 H4:H56 G5:L82">
    <cfRule type="cellIs" dxfId="157" priority="199" operator="equal">
      <formula>0</formula>
    </cfRule>
  </conditionalFormatting>
  <conditionalFormatting sqref="C134:C491 C4:C130">
    <cfRule type="cellIs" dxfId="156" priority="192" operator="equal">
      <formula>"1S"</formula>
    </cfRule>
    <cfRule type="cellIs" dxfId="155" priority="193" stopIfTrue="1" operator="equal">
      <formula>5</formula>
    </cfRule>
    <cfRule type="cellIs" dxfId="154" priority="194" stopIfTrue="1" operator="equal">
      <formula>4</formula>
    </cfRule>
    <cfRule type="cellIs" dxfId="153" priority="195" stopIfTrue="1" operator="equal">
      <formula>3</formula>
    </cfRule>
    <cfRule type="cellIs" dxfId="152" priority="196" stopIfTrue="1" operator="equal">
      <formula>2</formula>
    </cfRule>
    <cfRule type="cellIs" dxfId="151" priority="197" stopIfTrue="1" operator="equal">
      <formula>1</formula>
    </cfRule>
  </conditionalFormatting>
  <conditionalFormatting sqref="G31:G34">
    <cfRule type="cellIs" dxfId="150" priority="186" operator="equal">
      <formula>0</formula>
    </cfRule>
  </conditionalFormatting>
  <conditionalFormatting sqref="G83:L87">
    <cfRule type="cellIs" dxfId="149" priority="135" operator="equal">
      <formula>0</formula>
    </cfRule>
  </conditionalFormatting>
  <conditionalFormatting sqref="G114:L115">
    <cfRule type="cellIs" dxfId="148" priority="85" operator="equal">
      <formula>0</formula>
    </cfRule>
  </conditionalFormatting>
  <conditionalFormatting sqref="C131">
    <cfRule type="cellIs" dxfId="147" priority="59" operator="equal">
      <formula>2</formula>
    </cfRule>
    <cfRule type="cellIs" dxfId="146" priority="61" stopIfTrue="1" operator="equal">
      <formula>6</formula>
    </cfRule>
    <cfRule type="cellIs" dxfId="145" priority="62" stopIfTrue="1" operator="equal">
      <formula>5</formula>
    </cfRule>
    <cfRule type="cellIs" dxfId="144" priority="63" stopIfTrue="1" operator="equal">
      <formula>4</formula>
    </cfRule>
    <cfRule type="cellIs" dxfId="143" priority="64" stopIfTrue="1" operator="equal">
      <formula>3</formula>
    </cfRule>
    <cfRule type="cellIs" dxfId="142" priority="65" stopIfTrue="1" operator="equal">
      <formula>1</formula>
    </cfRule>
  </conditionalFormatting>
  <conditionalFormatting sqref="G116:L131">
    <cfRule type="cellIs" dxfId="141" priority="60" operator="equal">
      <formula>0</formula>
    </cfRule>
  </conditionalFormatting>
  <conditionalFormatting sqref="C131">
    <cfRule type="cellIs" dxfId="140" priority="53" operator="equal">
      <formula>"1S"</formula>
    </cfRule>
    <cfRule type="cellIs" dxfId="139" priority="54" stopIfTrue="1" operator="equal">
      <formula>5</formula>
    </cfRule>
    <cfRule type="cellIs" dxfId="138" priority="55" stopIfTrue="1" operator="equal">
      <formula>4</formula>
    </cfRule>
    <cfRule type="cellIs" dxfId="137" priority="56" stopIfTrue="1" operator="equal">
      <formula>3</formula>
    </cfRule>
    <cfRule type="cellIs" dxfId="136" priority="57" stopIfTrue="1" operator="equal">
      <formula>2</formula>
    </cfRule>
    <cfRule type="cellIs" dxfId="135" priority="58" stopIfTrue="1" operator="equal">
      <formula>1</formula>
    </cfRule>
  </conditionalFormatting>
  <conditionalFormatting sqref="C131">
    <cfRule type="cellIs" dxfId="134" priority="47" operator="equal">
      <formula>2</formula>
    </cfRule>
    <cfRule type="cellIs" dxfId="133" priority="48" stopIfTrue="1" operator="equal">
      <formula>6</formula>
    </cfRule>
    <cfRule type="cellIs" dxfId="132" priority="49" stopIfTrue="1" operator="equal">
      <formula>5</formula>
    </cfRule>
    <cfRule type="cellIs" dxfId="131" priority="50" stopIfTrue="1" operator="equal">
      <formula>4</formula>
    </cfRule>
    <cfRule type="cellIs" dxfId="130" priority="51" stopIfTrue="1" operator="equal">
      <formula>3</formula>
    </cfRule>
    <cfRule type="cellIs" dxfId="129" priority="52" stopIfTrue="1" operator="equal">
      <formula>1</formula>
    </cfRule>
  </conditionalFormatting>
  <conditionalFormatting sqref="C131">
    <cfRule type="cellIs" dxfId="128" priority="41" operator="equal">
      <formula>"1S"</formula>
    </cfRule>
    <cfRule type="cellIs" dxfId="127" priority="42" stopIfTrue="1" operator="equal">
      <formula>5</formula>
    </cfRule>
    <cfRule type="cellIs" dxfId="126" priority="43" stopIfTrue="1" operator="equal">
      <formula>4</formula>
    </cfRule>
    <cfRule type="cellIs" dxfId="125" priority="44" stopIfTrue="1" operator="equal">
      <formula>3</formula>
    </cfRule>
    <cfRule type="cellIs" dxfId="124" priority="45" stopIfTrue="1" operator="equal">
      <formula>2</formula>
    </cfRule>
    <cfRule type="cellIs" dxfId="123" priority="46" stopIfTrue="1" operator="equal">
      <formula>1</formula>
    </cfRule>
  </conditionalFormatting>
  <conditionalFormatting sqref="C132:C133">
    <cfRule type="cellIs" dxfId="122" priority="34" operator="equal">
      <formula>2</formula>
    </cfRule>
    <cfRule type="cellIs" dxfId="121" priority="36" stopIfTrue="1" operator="equal">
      <formula>6</formula>
    </cfRule>
    <cfRule type="cellIs" dxfId="120" priority="37" stopIfTrue="1" operator="equal">
      <formula>5</formula>
    </cfRule>
    <cfRule type="cellIs" dxfId="119" priority="38" stopIfTrue="1" operator="equal">
      <formula>4</formula>
    </cfRule>
    <cfRule type="cellIs" dxfId="118" priority="39" stopIfTrue="1" operator="equal">
      <formula>3</formula>
    </cfRule>
    <cfRule type="cellIs" dxfId="117" priority="40" stopIfTrue="1" operator="equal">
      <formula>1</formula>
    </cfRule>
  </conditionalFormatting>
  <conditionalFormatting sqref="G132:L133">
    <cfRule type="cellIs" dxfId="116" priority="35" operator="equal">
      <formula>0</formula>
    </cfRule>
  </conditionalFormatting>
  <conditionalFormatting sqref="C132:C133">
    <cfRule type="cellIs" dxfId="115" priority="28" operator="equal">
      <formula>"1S"</formula>
    </cfRule>
    <cfRule type="cellIs" dxfId="114" priority="29" stopIfTrue="1" operator="equal">
      <formula>5</formula>
    </cfRule>
    <cfRule type="cellIs" dxfId="113" priority="30" stopIfTrue="1" operator="equal">
      <formula>4</formula>
    </cfRule>
    <cfRule type="cellIs" dxfId="112" priority="31" stopIfTrue="1" operator="equal">
      <formula>3</formula>
    </cfRule>
    <cfRule type="cellIs" dxfId="111" priority="32" stopIfTrue="1" operator="equal">
      <formula>2</formula>
    </cfRule>
    <cfRule type="cellIs" dxfId="110" priority="33" stopIfTrue="1" operator="equal">
      <formula>1</formula>
    </cfRule>
  </conditionalFormatting>
  <conditionalFormatting sqref="C132:C133">
    <cfRule type="cellIs" dxfId="109" priority="22" operator="equal">
      <formula>2</formula>
    </cfRule>
    <cfRule type="cellIs" dxfId="108" priority="23" stopIfTrue="1" operator="equal">
      <formula>6</formula>
    </cfRule>
    <cfRule type="cellIs" dxfId="107" priority="24" stopIfTrue="1" operator="equal">
      <formula>5</formula>
    </cfRule>
    <cfRule type="cellIs" dxfId="106" priority="25" stopIfTrue="1" operator="equal">
      <formula>4</formula>
    </cfRule>
    <cfRule type="cellIs" dxfId="105" priority="26" stopIfTrue="1" operator="equal">
      <formula>3</formula>
    </cfRule>
    <cfRule type="cellIs" dxfId="104" priority="27" stopIfTrue="1" operator="equal">
      <formula>1</formula>
    </cfRule>
  </conditionalFormatting>
  <conditionalFormatting sqref="C132:C133">
    <cfRule type="cellIs" dxfId="103" priority="16" operator="equal">
      <formula>"1S"</formula>
    </cfRule>
    <cfRule type="cellIs" dxfId="102" priority="17" stopIfTrue="1" operator="equal">
      <formula>5</formula>
    </cfRule>
    <cfRule type="cellIs" dxfId="101" priority="18" stopIfTrue="1" operator="equal">
      <formula>4</formula>
    </cfRule>
    <cfRule type="cellIs" dxfId="100" priority="19" stopIfTrue="1" operator="equal">
      <formula>3</formula>
    </cfRule>
    <cfRule type="cellIs" dxfId="99" priority="20" stopIfTrue="1" operator="equal">
      <formula>2</formula>
    </cfRule>
    <cfRule type="cellIs" dxfId="98" priority="21" stopIfTrue="1" operator="equal">
      <formula>1</formula>
    </cfRule>
  </conditionalFormatting>
  <pageMargins left="0.78740157499999996" right="0.78740157499999996" top="0.38" bottom="0.55000000000000004" header="0.28999999999999998" footer="0.4921259845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2"/>
  <sheetViews>
    <sheetView showGridLines="0" zoomScale="85" zoomScaleNormal="85" workbookViewId="0">
      <pane xSplit="2" ySplit="2" topLeftCell="C3" activePane="bottomRight" state="frozen"/>
      <selection activeCell="B88" sqref="B88"/>
      <selection pane="topRight" activeCell="B88" sqref="B88"/>
      <selection pane="bottomLeft" activeCell="B88" sqref="B88"/>
      <selection pane="bottomRight" activeCell="B88" sqref="B88"/>
    </sheetView>
  </sheetViews>
  <sheetFormatPr defaultColWidth="8.90625" defaultRowHeight="12.5" x14ac:dyDescent="0.25"/>
  <cols>
    <col min="1" max="1" width="2.1796875" style="20" customWidth="1"/>
    <col min="2" max="2" width="18.81640625" style="20" customWidth="1"/>
    <col min="3" max="9" width="7.81640625" style="20" customWidth="1"/>
    <col min="10" max="16384" width="8.90625" style="20"/>
  </cols>
  <sheetData>
    <row r="1" spans="2:9" ht="12" customHeight="1" x14ac:dyDescent="0.25"/>
    <row r="2" spans="2:9" ht="66" customHeight="1" x14ac:dyDescent="0.25">
      <c r="B2" s="101" t="s">
        <v>52</v>
      </c>
      <c r="C2" s="100" t="s">
        <v>53</v>
      </c>
      <c r="D2" s="100" t="s">
        <v>46</v>
      </c>
      <c r="E2" s="100" t="s">
        <v>47</v>
      </c>
      <c r="F2" s="100" t="s">
        <v>48</v>
      </c>
      <c r="G2" s="100" t="s">
        <v>49</v>
      </c>
      <c r="H2" s="100" t="s">
        <v>50</v>
      </c>
      <c r="I2" s="100" t="s">
        <v>51</v>
      </c>
    </row>
    <row r="3" spans="2:9" x14ac:dyDescent="0.25">
      <c r="B3" s="99">
        <v>1</v>
      </c>
      <c r="C3" s="99">
        <f>COUNTIF('Celkové pořadí'!$E:$E,'Dělené umístění'!$B3)</f>
        <v>6</v>
      </c>
      <c r="D3" s="99">
        <f>COUNTIF('1S - Super Open'!$D:$D,'Dělené umístění'!$B3)</f>
        <v>0</v>
      </c>
      <c r="E3" s="99">
        <f>COUNTIF('1 - Open'!$D:$D,'Dělené umístění'!$B3)</f>
        <v>1</v>
      </c>
      <c r="F3" s="99">
        <f>COUNTIF('2 - Racer'!$D:$D,'Dělené umístění'!$B3)</f>
        <v>0</v>
      </c>
      <c r="G3" s="99">
        <f>COUNTIF('3 - Racer Cruiser'!$D:$D,'Dělené umístění'!$B3)</f>
        <v>1</v>
      </c>
      <c r="H3" s="99">
        <f>COUNTIF('4 - Cruiser lehký'!$D:$D,'Dělené umístění'!$B3)</f>
        <v>2</v>
      </c>
      <c r="I3" s="99">
        <f>COUNTIF('5 - Cruiser těžký'!$D:$D,'Dělené umístění'!$B3)</f>
        <v>6</v>
      </c>
    </row>
    <row r="4" spans="2:9" x14ac:dyDescent="0.25">
      <c r="B4" s="99">
        <v>2</v>
      </c>
      <c r="C4" s="99">
        <f>COUNTIF('Celkové pořadí'!$E:$E,'Dělené umístění'!$B4)</f>
        <v>3</v>
      </c>
      <c r="D4" s="99">
        <f>COUNTIF('1S - Super Open'!D:D,'Dělené umístění'!B4)</f>
        <v>1</v>
      </c>
      <c r="E4" s="99">
        <f>COUNTIF('1 - Open'!$D:$D,'Dělené umístění'!$B4)</f>
        <v>2</v>
      </c>
      <c r="F4" s="99">
        <f>COUNTIF('2 - Racer'!$D:$D,'Dělené umístění'!$B4)</f>
        <v>2</v>
      </c>
      <c r="G4" s="99">
        <f>COUNTIF('3 - Racer Cruiser'!$D:$D,'Dělené umístění'!$B4)</f>
        <v>1</v>
      </c>
      <c r="H4" s="99">
        <f>COUNTIF('4 - Cruiser lehký'!$D:$D,'Dělené umístění'!$B4)</f>
        <v>0</v>
      </c>
      <c r="I4" s="99">
        <f>COUNTIF('5 - Cruiser těžký'!$D:$D,'Dělené umístění'!$B4)</f>
        <v>0</v>
      </c>
    </row>
    <row r="5" spans="2:9" x14ac:dyDescent="0.25">
      <c r="B5" s="99">
        <v>3</v>
      </c>
      <c r="C5" s="99">
        <f>COUNTIF('Celkové pořadí'!$E:$E,'Dělené umístění'!$B5)</f>
        <v>0</v>
      </c>
      <c r="D5" s="99">
        <f>COUNTIF('1S - Super Open'!D:D,'Dělené umístění'!B5)</f>
        <v>0</v>
      </c>
      <c r="E5" s="99">
        <f>COUNTIF('1 - Open'!$D:$D,'Dělené umístění'!$B5)</f>
        <v>1</v>
      </c>
      <c r="F5" s="99">
        <f>COUNTIF('2 - Racer'!$D:$D,'Dělené umístění'!$B5)</f>
        <v>1</v>
      </c>
      <c r="G5" s="99">
        <f>COUNTIF('3 - Racer Cruiser'!$D:$D,'Dělené umístění'!$B5)</f>
        <v>0</v>
      </c>
      <c r="H5" s="99">
        <f>COUNTIF('4 - Cruiser lehký'!$D:$D,'Dělené umístění'!$B5)</f>
        <v>2</v>
      </c>
      <c r="I5" s="99">
        <f>COUNTIF('5 - Cruiser těžký'!$D:$D,'Dělené umístění'!$B5)</f>
        <v>0</v>
      </c>
    </row>
    <row r="6" spans="2:9" x14ac:dyDescent="0.25">
      <c r="B6" s="99">
        <v>4</v>
      </c>
      <c r="C6" s="99">
        <f>COUNTIF('Celkové pořadí'!$E:$E,'Dělené umístění'!$B6)</f>
        <v>0</v>
      </c>
      <c r="D6" s="99">
        <f>COUNTIF('1S - Super Open'!D:D,'Dělené umístění'!B6)</f>
        <v>1</v>
      </c>
      <c r="E6" s="99">
        <f>COUNTIF('1 - Open'!$D:$D,'Dělené umístění'!$B6)</f>
        <v>0</v>
      </c>
      <c r="F6" s="99">
        <f>COUNTIF('2 - Racer'!$D:$D,'Dělené umístění'!$B6)</f>
        <v>1</v>
      </c>
      <c r="G6" s="99">
        <f>COUNTIF('3 - Racer Cruiser'!$D:$D,'Dělené umístění'!$B6)</f>
        <v>1</v>
      </c>
      <c r="H6" s="99">
        <f>COUNTIF('4 - Cruiser lehký'!$D:$D,'Dělené umístění'!$B6)</f>
        <v>3</v>
      </c>
      <c r="I6" s="99">
        <f>COUNTIF('5 - Cruiser těžký'!$D:$D,'Dělené umístění'!$B6)</f>
        <v>2</v>
      </c>
    </row>
    <row r="7" spans="2:9" x14ac:dyDescent="0.25">
      <c r="B7" s="99">
        <v>5</v>
      </c>
      <c r="C7" s="99">
        <f>COUNTIF('Celkové pořadí'!$E:$E,'Dělené umístění'!$B7)</f>
        <v>1</v>
      </c>
      <c r="D7" s="99">
        <f>COUNTIF('1S - Super Open'!D:D,'Dělené umístění'!B7)</f>
        <v>0</v>
      </c>
      <c r="E7" s="99">
        <f>COUNTIF('1 - Open'!$D:$D,'Dělené umístění'!$B7)</f>
        <v>0</v>
      </c>
      <c r="F7" s="99">
        <f>COUNTIF('2 - Racer'!$D:$D,'Dělené umístění'!$B7)</f>
        <v>0</v>
      </c>
      <c r="G7" s="99">
        <f>COUNTIF('3 - Racer Cruiser'!$D:$D,'Dělené umístění'!$B7)</f>
        <v>1</v>
      </c>
      <c r="H7" s="99">
        <f>COUNTIF('4 - Cruiser lehký'!$D:$D,'Dělené umístění'!$B7)</f>
        <v>0</v>
      </c>
      <c r="I7" s="99">
        <f>COUNTIF('5 - Cruiser těžký'!$D:$D,'Dělené umístění'!$B7)</f>
        <v>0</v>
      </c>
    </row>
    <row r="8" spans="2:9" x14ac:dyDescent="0.25">
      <c r="B8" s="99">
        <v>6</v>
      </c>
      <c r="C8" s="99">
        <f>COUNTIF('Celkové pořadí'!$E:$E,'Dělené umístění'!$B8)</f>
        <v>3</v>
      </c>
      <c r="D8" s="99">
        <f>COUNTIF('1S - Super Open'!D:D,'Dělené umístění'!B8)</f>
        <v>0</v>
      </c>
      <c r="E8" s="99">
        <f>COUNTIF('1 - Open'!$D:$D,'Dělené umístění'!$B8)</f>
        <v>0</v>
      </c>
      <c r="F8" s="99">
        <f>COUNTIF('2 - Racer'!$D:$D,'Dělené umístění'!$B8)</f>
        <v>1</v>
      </c>
      <c r="G8" s="99">
        <f>COUNTIF('3 - Racer Cruiser'!$D:$D,'Dělené umístění'!$B8)</f>
        <v>0</v>
      </c>
      <c r="H8" s="99">
        <f>COUNTIF('4 - Cruiser lehký'!$D:$D,'Dělené umístění'!$B8)</f>
        <v>2</v>
      </c>
      <c r="I8" s="99">
        <f>COUNTIF('5 - Cruiser těžký'!$D:$D,'Dělené umístění'!$B8)</f>
        <v>1</v>
      </c>
    </row>
    <row r="9" spans="2:9" x14ac:dyDescent="0.25">
      <c r="B9" s="99">
        <v>7</v>
      </c>
      <c r="C9" s="99">
        <f>COUNTIF('Celkové pořadí'!$E:$E,'Dělené umístění'!$B9)</f>
        <v>1</v>
      </c>
      <c r="D9" s="99">
        <f>COUNTIF('1S - Super Open'!D:D,'Dělené umístění'!B9)</f>
        <v>0</v>
      </c>
      <c r="E9" s="99">
        <f>COUNTIF('1 - Open'!$D:$D,'Dělené umístění'!$B9)</f>
        <v>0</v>
      </c>
      <c r="F9" s="99">
        <f>COUNTIF('2 - Racer'!$D:$D,'Dělené umístění'!$B9)</f>
        <v>0</v>
      </c>
      <c r="G9" s="99">
        <f>COUNTIF('3 - Racer Cruiser'!$D:$D,'Dělené umístění'!$B9)</f>
        <v>0</v>
      </c>
      <c r="H9" s="99">
        <f>COUNTIF('4 - Cruiser lehký'!$D:$D,'Dělené umístění'!$B9)</f>
        <v>0</v>
      </c>
      <c r="I9" s="99">
        <f>COUNTIF('5 - Cruiser těžký'!$D:$D,'Dělené umístění'!$B9)</f>
        <v>3</v>
      </c>
    </row>
    <row r="10" spans="2:9" x14ac:dyDescent="0.25">
      <c r="B10" s="99">
        <v>8</v>
      </c>
      <c r="C10" s="99">
        <f>COUNTIF('Celkové pořadí'!$E:$E,'Dělené umístění'!$B10)</f>
        <v>1</v>
      </c>
      <c r="D10" s="99">
        <f>COUNTIF('1S - Super Open'!D:D,'Dělené umístění'!B10)</f>
        <v>1</v>
      </c>
      <c r="E10" s="99">
        <f>COUNTIF('1 - Open'!$D:$D,'Dělené umístění'!$B10)</f>
        <v>1</v>
      </c>
      <c r="F10" s="99">
        <f>COUNTIF('2 - Racer'!$D:$D,'Dělené umístění'!$B10)</f>
        <v>0</v>
      </c>
      <c r="G10" s="99">
        <f>COUNTIF('3 - Racer Cruiser'!$D:$D,'Dělené umístění'!$B10)</f>
        <v>0</v>
      </c>
      <c r="H10" s="99">
        <f>COUNTIF('4 - Cruiser lehký'!$D:$D,'Dělené umístění'!$B10)</f>
        <v>0</v>
      </c>
      <c r="I10" s="99">
        <f>COUNTIF('5 - Cruiser těžký'!$D:$D,'Dělené umístění'!$B10)</f>
        <v>1</v>
      </c>
    </row>
    <row r="11" spans="2:9" x14ac:dyDescent="0.25">
      <c r="B11" s="99">
        <v>9</v>
      </c>
      <c r="C11" s="99">
        <f>COUNTIF('Celkové pořadí'!$E:$E,'Dělené umístění'!$B11)</f>
        <v>1</v>
      </c>
      <c r="D11" s="99">
        <f>COUNTIF('1S - Super Open'!D:D,'Dělené umístění'!B11)</f>
        <v>0</v>
      </c>
      <c r="E11" s="99">
        <f>COUNTIF('1 - Open'!$D:$D,'Dělené umístění'!$B11)</f>
        <v>0</v>
      </c>
      <c r="F11" s="99">
        <f>COUNTIF('2 - Racer'!$D:$D,'Dělené umístění'!$B11)</f>
        <v>0</v>
      </c>
      <c r="G11" s="99">
        <f>COUNTIF('3 - Racer Cruiser'!$D:$D,'Dělené umístění'!$B11)</f>
        <v>0</v>
      </c>
      <c r="H11" s="99">
        <f>COUNTIF('4 - Cruiser lehký'!$D:$D,'Dělené umístění'!$B11)</f>
        <v>1</v>
      </c>
      <c r="I11" s="99">
        <f>COUNTIF('5 - Cruiser těžký'!$D:$D,'Dělené umístění'!$B11)</f>
        <v>1</v>
      </c>
    </row>
    <row r="12" spans="2:9" x14ac:dyDescent="0.25">
      <c r="B12" s="99">
        <v>10</v>
      </c>
      <c r="C12" s="99">
        <f>COUNTIF('Celkové pořadí'!$E:$E,'Dělené umístění'!$B12)</f>
        <v>2</v>
      </c>
      <c r="D12" s="99">
        <f>COUNTIF('1S - Super Open'!D:D,'Dělené umístění'!B12)</f>
        <v>0</v>
      </c>
      <c r="E12" s="99">
        <f>COUNTIF('1 - Open'!$D:$D,'Dělené umístění'!$B12)</f>
        <v>0</v>
      </c>
      <c r="F12" s="99">
        <f>COUNTIF('2 - Racer'!$D:$D,'Dělené umístění'!$B12)</f>
        <v>1</v>
      </c>
      <c r="G12" s="99">
        <f>COUNTIF('3 - Racer Cruiser'!$D:$D,'Dělené umístění'!$B12)</f>
        <v>1</v>
      </c>
      <c r="H12" s="99">
        <f>COUNTIF('4 - Cruiser lehký'!$D:$D,'Dělené umístění'!$B12)</f>
        <v>1</v>
      </c>
      <c r="I12" s="99">
        <f>COUNTIF('5 - Cruiser těžký'!$D:$D,'Dělené umístění'!$B12)</f>
        <v>2</v>
      </c>
    </row>
    <row r="13" spans="2:9" x14ac:dyDescent="0.25">
      <c r="B13" s="99">
        <v>11</v>
      </c>
      <c r="C13" s="99">
        <f>COUNTIF('Celkové pořadí'!$E:$E,'Dělené umístění'!$B13)</f>
        <v>1</v>
      </c>
      <c r="D13" s="99">
        <f>COUNTIF('1S - Super Open'!D:D,'Dělené umístění'!B13)</f>
        <v>0</v>
      </c>
      <c r="E13" s="99">
        <f>COUNTIF('1 - Open'!$D:$D,'Dělené umístění'!$B13)</f>
        <v>1</v>
      </c>
      <c r="F13" s="99">
        <f>COUNTIF('2 - Racer'!$D:$D,'Dělené umístění'!$B13)</f>
        <v>1</v>
      </c>
      <c r="G13" s="99">
        <f>COUNTIF('3 - Racer Cruiser'!$D:$D,'Dělené umístění'!$B13)</f>
        <v>0</v>
      </c>
      <c r="H13" s="99">
        <f>COUNTIF('4 - Cruiser lehký'!$D:$D,'Dělené umístění'!$B13)</f>
        <v>3</v>
      </c>
      <c r="I13" s="99">
        <f>COUNTIF('5 - Cruiser těžký'!$D:$D,'Dělené umístění'!$B13)</f>
        <v>1</v>
      </c>
    </row>
    <row r="14" spans="2:9" x14ac:dyDescent="0.25">
      <c r="B14" s="99">
        <v>12</v>
      </c>
      <c r="C14" s="99">
        <f>COUNTIF('Celkové pořadí'!$E:$E,'Dělené umístění'!$B14)</f>
        <v>0</v>
      </c>
      <c r="D14" s="99">
        <f>COUNTIF('1S - Super Open'!D:D,'Dělené umístění'!B14)</f>
        <v>0</v>
      </c>
      <c r="E14" s="99">
        <f>COUNTIF('1 - Open'!$D:$D,'Dělené umístění'!$B14)</f>
        <v>0</v>
      </c>
      <c r="F14" s="99">
        <f>COUNTIF('2 - Racer'!$D:$D,'Dělené umístění'!$B14)</f>
        <v>0</v>
      </c>
      <c r="G14" s="99">
        <f>COUNTIF('3 - Racer Cruiser'!$D:$D,'Dělené umístění'!$B14)</f>
        <v>1</v>
      </c>
      <c r="H14" s="99">
        <f>COUNTIF('4 - Cruiser lehký'!$D:$D,'Dělené umístění'!$B14)</f>
        <v>2</v>
      </c>
      <c r="I14" s="99">
        <f>COUNTIF('5 - Cruiser těžký'!$D:$D,'Dělené umístění'!$B14)</f>
        <v>3</v>
      </c>
    </row>
    <row r="15" spans="2:9" x14ac:dyDescent="0.25">
      <c r="B15" s="99">
        <v>13</v>
      </c>
      <c r="C15" s="99">
        <f>COUNTIF('Celkové pořadí'!$E:$E,'Dělené umístění'!$B15)</f>
        <v>2</v>
      </c>
      <c r="D15" s="99">
        <f>COUNTIF('1S - Super Open'!D:D,'Dělené umístění'!B15)</f>
        <v>0</v>
      </c>
      <c r="E15" s="99">
        <f>COUNTIF('1 - Open'!$D:$D,'Dělené umístění'!$B15)</f>
        <v>0</v>
      </c>
      <c r="F15" s="99">
        <f>COUNTIF('2 - Racer'!$D:$D,'Dělené umístění'!$B15)</f>
        <v>0</v>
      </c>
      <c r="G15" s="99">
        <f>COUNTIF('3 - Racer Cruiser'!$D:$D,'Dělené umístění'!$B15)</f>
        <v>0</v>
      </c>
      <c r="H15" s="99">
        <f>COUNTIF('4 - Cruiser lehký'!$D:$D,'Dělené umístění'!$B15)</f>
        <v>0</v>
      </c>
      <c r="I15" s="99">
        <f>COUNTIF('5 - Cruiser těžký'!$D:$D,'Dělené umístění'!$B15)</f>
        <v>1</v>
      </c>
    </row>
    <row r="16" spans="2:9" x14ac:dyDescent="0.25">
      <c r="B16" s="99">
        <v>14</v>
      </c>
      <c r="C16" s="99">
        <f>COUNTIF('Celkové pořadí'!$E:$E,'Dělené umístění'!$B16)</f>
        <v>1</v>
      </c>
      <c r="D16" s="99">
        <f>COUNTIF('1S - Super Open'!D:D,'Dělené umístění'!B16)</f>
        <v>1</v>
      </c>
      <c r="E16" s="99">
        <f>COUNTIF('1 - Open'!$D:$D,'Dělené umístění'!$B16)</f>
        <v>0</v>
      </c>
      <c r="F16" s="99">
        <f>COUNTIF('2 - Racer'!$D:$D,'Dělené umístění'!$B16)</f>
        <v>0</v>
      </c>
      <c r="G16" s="99">
        <f>COUNTIF('3 - Racer Cruiser'!$D:$D,'Dělené umístění'!$B16)</f>
        <v>0</v>
      </c>
      <c r="H16" s="99">
        <f>COUNTIF('4 - Cruiser lehký'!$D:$D,'Dělené umístění'!$B16)</f>
        <v>1</v>
      </c>
      <c r="I16" s="99">
        <f>COUNTIF('5 - Cruiser těžký'!$D:$D,'Dělené umístění'!$B16)</f>
        <v>0</v>
      </c>
    </row>
    <row r="17" spans="2:9" x14ac:dyDescent="0.25">
      <c r="B17" s="99">
        <v>15</v>
      </c>
      <c r="C17" s="99">
        <f>COUNTIF('Celkové pořadí'!$E:$E,'Dělené umístění'!$B17)</f>
        <v>1</v>
      </c>
      <c r="D17" s="99">
        <f>COUNTIF('1S - Super Open'!D:D,'Dělené umístění'!B17)</f>
        <v>0</v>
      </c>
      <c r="E17" s="99">
        <f>COUNTIF('1 - Open'!$D:$D,'Dělené umístění'!$B17)</f>
        <v>0</v>
      </c>
      <c r="F17" s="99">
        <f>COUNTIF('2 - Racer'!$D:$D,'Dělené umístění'!$B17)</f>
        <v>0</v>
      </c>
      <c r="G17" s="99">
        <f>COUNTIF('3 - Racer Cruiser'!$D:$D,'Dělené umístění'!$B17)</f>
        <v>0</v>
      </c>
      <c r="H17" s="99">
        <f>COUNTIF('4 - Cruiser lehký'!$D:$D,'Dělené umístění'!$B17)</f>
        <v>1</v>
      </c>
      <c r="I17" s="99">
        <f>COUNTIF('5 - Cruiser těžký'!$D:$D,'Dělené umístění'!$B17)</f>
        <v>0</v>
      </c>
    </row>
    <row r="18" spans="2:9" x14ac:dyDescent="0.25">
      <c r="B18" s="99">
        <v>16</v>
      </c>
      <c r="C18" s="99">
        <f>COUNTIF('Celkové pořadí'!$E:$E,'Dělené umístění'!$B18)</f>
        <v>2</v>
      </c>
      <c r="D18" s="99">
        <f>COUNTIF('1S - Super Open'!D:D,'Dělené umístění'!B18)</f>
        <v>0</v>
      </c>
      <c r="E18" s="99">
        <f>COUNTIF('1 - Open'!$D:$D,'Dělené umístění'!$B18)</f>
        <v>2</v>
      </c>
      <c r="F18" s="99">
        <f>COUNTIF('2 - Racer'!$D:$D,'Dělené umístění'!$B18)</f>
        <v>1</v>
      </c>
      <c r="G18" s="99">
        <f>COUNTIF('3 - Racer Cruiser'!$D:$D,'Dělené umístění'!$B18)</f>
        <v>0</v>
      </c>
      <c r="H18" s="99">
        <f>COUNTIF('4 - Cruiser lehký'!$D:$D,'Dělené umístění'!$B18)</f>
        <v>2</v>
      </c>
      <c r="I18" s="99">
        <f>COUNTIF('5 - Cruiser těžký'!$D:$D,'Dělené umístění'!$B18)</f>
        <v>3</v>
      </c>
    </row>
    <row r="19" spans="2:9" x14ac:dyDescent="0.25">
      <c r="B19" s="99">
        <v>17</v>
      </c>
      <c r="C19" s="99">
        <f>COUNTIF('Celkové pořadí'!$E:$E,'Dělené umístění'!$B19)</f>
        <v>2</v>
      </c>
      <c r="D19" s="99">
        <f>COUNTIF('1S - Super Open'!D:D,'Dělené umístění'!B19)</f>
        <v>1</v>
      </c>
      <c r="E19" s="99">
        <f>COUNTIF('1 - Open'!$D:$D,'Dělené umístění'!$B19)</f>
        <v>0</v>
      </c>
      <c r="F19" s="99">
        <f>COUNTIF('2 - Racer'!$D:$D,'Dělené umístění'!$B19)</f>
        <v>0</v>
      </c>
      <c r="G19" s="99">
        <f>COUNTIF('3 - Racer Cruiser'!$D:$D,'Dělené umístění'!$B19)</f>
        <v>0</v>
      </c>
      <c r="H19" s="99">
        <f>COUNTIF('4 - Cruiser lehký'!$D:$D,'Dělené umístění'!$B19)</f>
        <v>0</v>
      </c>
      <c r="I19" s="99">
        <f>COUNTIF('5 - Cruiser těžký'!$D:$D,'Dělené umístění'!$B19)</f>
        <v>2</v>
      </c>
    </row>
    <row r="20" spans="2:9" x14ac:dyDescent="0.25">
      <c r="B20" s="99">
        <v>18</v>
      </c>
      <c r="C20" s="99">
        <f>COUNTIF('Celkové pořadí'!$E:$E,'Dělené umístění'!$B20)</f>
        <v>1</v>
      </c>
      <c r="D20" s="99">
        <f>COUNTIF('1S - Super Open'!D:D,'Dělené umístění'!B20)</f>
        <v>0</v>
      </c>
      <c r="E20" s="99">
        <f>COUNTIF('1 - Open'!$D:$D,'Dělené umístění'!$B20)</f>
        <v>0</v>
      </c>
      <c r="F20" s="99">
        <f>COUNTIF('2 - Racer'!$D:$D,'Dělené umístění'!$B20)</f>
        <v>0</v>
      </c>
      <c r="G20" s="99">
        <f>COUNTIF('3 - Racer Cruiser'!$D:$D,'Dělené umístění'!$B20)</f>
        <v>0</v>
      </c>
      <c r="H20" s="99">
        <f>COUNTIF('4 - Cruiser lehký'!$D:$D,'Dělené umístění'!$B20)</f>
        <v>1</v>
      </c>
      <c r="I20" s="99">
        <f>COUNTIF('5 - Cruiser těžký'!$D:$D,'Dělené umístění'!$B20)</f>
        <v>1</v>
      </c>
    </row>
    <row r="21" spans="2:9" x14ac:dyDescent="0.25">
      <c r="B21" s="99">
        <v>19</v>
      </c>
      <c r="C21" s="99">
        <f>COUNTIF('Celkové pořadí'!$E:$E,'Dělené umístění'!$B21)</f>
        <v>2</v>
      </c>
      <c r="D21" s="99">
        <f>COUNTIF('1S - Super Open'!D:D,'Dělené umístění'!B21)</f>
        <v>0</v>
      </c>
      <c r="E21" s="99">
        <f>COUNTIF('1 - Open'!$D:$D,'Dělené umístění'!$B21)</f>
        <v>0</v>
      </c>
      <c r="F21" s="99">
        <f>COUNTIF('2 - Racer'!$D:$D,'Dělené umístění'!$B21)</f>
        <v>0</v>
      </c>
      <c r="G21" s="99">
        <f>COUNTIF('3 - Racer Cruiser'!$D:$D,'Dělené umístění'!$B21)</f>
        <v>0</v>
      </c>
      <c r="H21" s="99">
        <f>COUNTIF('4 - Cruiser lehký'!$D:$D,'Dělené umístění'!$B21)</f>
        <v>0</v>
      </c>
      <c r="I21" s="99">
        <f>COUNTIF('5 - Cruiser těžký'!$D:$D,'Dělené umístění'!$B21)</f>
        <v>2</v>
      </c>
    </row>
    <row r="22" spans="2:9" x14ac:dyDescent="0.25">
      <c r="B22" s="99">
        <v>20</v>
      </c>
      <c r="C22" s="99">
        <f>COUNTIF('Celkové pořadí'!$E:$E,'Dělené umístění'!$B22)</f>
        <v>1</v>
      </c>
      <c r="D22" s="99">
        <f>COUNTIF('1S - Super Open'!D:D,'Dělené umístění'!B22)</f>
        <v>0</v>
      </c>
      <c r="E22" s="99">
        <f>COUNTIF('1 - Open'!$D:$D,'Dělené umístění'!$B22)</f>
        <v>0</v>
      </c>
      <c r="F22" s="99">
        <f>COUNTIF('2 - Racer'!$D:$D,'Dělené umístění'!$B22)</f>
        <v>0</v>
      </c>
      <c r="G22" s="99">
        <f>COUNTIF('3 - Racer Cruiser'!$D:$D,'Dělené umístění'!$B22)</f>
        <v>1</v>
      </c>
      <c r="H22" s="99">
        <f>COUNTIF('4 - Cruiser lehký'!$D:$D,'Dělené umístění'!$B22)</f>
        <v>1</v>
      </c>
      <c r="I22" s="99">
        <f>COUNTIF('5 - Cruiser těžký'!$D:$D,'Dělené umístění'!$B22)</f>
        <v>1</v>
      </c>
    </row>
    <row r="23" spans="2:9" x14ac:dyDescent="0.25">
      <c r="B23" s="99">
        <v>21</v>
      </c>
      <c r="C23" s="99">
        <f>COUNTIF('Celkové pořadí'!$E:$E,'Dělené umístění'!$B23)</f>
        <v>1</v>
      </c>
      <c r="D23" s="99">
        <f>COUNTIF('1S - Super Open'!D:D,'Dělené umístění'!B23)</f>
        <v>0</v>
      </c>
      <c r="E23" s="99">
        <f>COUNTIF('1 - Open'!$D:$D,'Dělené umístění'!$B23)</f>
        <v>0</v>
      </c>
      <c r="F23" s="99">
        <f>COUNTIF('2 - Racer'!$D:$D,'Dělené umístění'!$B23)</f>
        <v>0</v>
      </c>
      <c r="G23" s="99">
        <f>COUNTIF('3 - Racer Cruiser'!$D:$D,'Dělené umístění'!$B23)</f>
        <v>0</v>
      </c>
      <c r="H23" s="99">
        <f>COUNTIF('4 - Cruiser lehký'!$D:$D,'Dělené umístění'!$B23)</f>
        <v>0</v>
      </c>
      <c r="I23" s="99">
        <f>COUNTIF('5 - Cruiser těžký'!$D:$D,'Dělené umístění'!$B23)</f>
        <v>1</v>
      </c>
    </row>
    <row r="24" spans="2:9" x14ac:dyDescent="0.25">
      <c r="B24" s="99">
        <v>22</v>
      </c>
      <c r="C24" s="99">
        <f>COUNTIF('Celkové pořadí'!$E:$E,'Dělené umístění'!$B24)</f>
        <v>3</v>
      </c>
      <c r="D24" s="99">
        <f>COUNTIF('1S - Super Open'!D:D,'Dělené umístění'!B24)</f>
        <v>0</v>
      </c>
      <c r="E24" s="99">
        <f>COUNTIF('1 - Open'!$D:$D,'Dělené umístění'!$B24)</f>
        <v>1</v>
      </c>
      <c r="F24" s="99">
        <f>COUNTIF('2 - Racer'!$D:$D,'Dělené umístění'!$B24)</f>
        <v>0</v>
      </c>
      <c r="G24" s="99">
        <f>COUNTIF('3 - Racer Cruiser'!$D:$D,'Dělené umístění'!$B24)</f>
        <v>0</v>
      </c>
      <c r="H24" s="99">
        <f>COUNTIF('4 - Cruiser lehký'!$D:$D,'Dělené umístění'!$B24)</f>
        <v>0</v>
      </c>
      <c r="I24" s="99">
        <f>COUNTIF('5 - Cruiser těžký'!$D:$D,'Dělené umístění'!$B24)</f>
        <v>0</v>
      </c>
    </row>
    <row r="25" spans="2:9" x14ac:dyDescent="0.25">
      <c r="B25" s="99">
        <v>23</v>
      </c>
      <c r="C25" s="99">
        <f>COUNTIF('Celkové pořadí'!$E:$E,'Dělené umístění'!$B25)</f>
        <v>1</v>
      </c>
      <c r="D25" s="99">
        <f>COUNTIF('1S - Super Open'!D:D,'Dělené umístění'!B25)</f>
        <v>0</v>
      </c>
      <c r="E25" s="99">
        <f>COUNTIF('1 - Open'!$D:$D,'Dělené umístění'!$B25)</f>
        <v>0</v>
      </c>
      <c r="F25" s="99">
        <f>COUNTIF('2 - Racer'!$D:$D,'Dělené umístění'!$B25)</f>
        <v>0</v>
      </c>
      <c r="G25" s="99">
        <f>COUNTIF('3 - Racer Cruiser'!$D:$D,'Dělené umístění'!$B25)</f>
        <v>0</v>
      </c>
      <c r="H25" s="99">
        <f>COUNTIF('4 - Cruiser lehký'!$D:$D,'Dělené umístění'!$B25)</f>
        <v>1</v>
      </c>
      <c r="I25" s="99">
        <f>COUNTIF('5 - Cruiser těžký'!$D:$D,'Dělené umístění'!$B25)</f>
        <v>0</v>
      </c>
    </row>
    <row r="26" spans="2:9" x14ac:dyDescent="0.25">
      <c r="B26" s="99">
        <v>24</v>
      </c>
      <c r="C26" s="99">
        <f>COUNTIF('Celkové pořadí'!$E:$E,'Dělené umístění'!$B26)</f>
        <v>0</v>
      </c>
      <c r="D26" s="99">
        <f>COUNTIF('1S - Super Open'!D:D,'Dělené umístění'!B26)</f>
        <v>0</v>
      </c>
      <c r="E26" s="99">
        <f>COUNTIF('1 - Open'!$D:$D,'Dělené umístění'!$B26)</f>
        <v>0</v>
      </c>
      <c r="F26" s="99">
        <f>COUNTIF('2 - Racer'!$D:$D,'Dělené umístění'!$B26)</f>
        <v>0</v>
      </c>
      <c r="G26" s="99">
        <f>COUNTIF('3 - Racer Cruiser'!$D:$D,'Dělené umístění'!$B26)</f>
        <v>0</v>
      </c>
      <c r="H26" s="99">
        <f>COUNTIF('4 - Cruiser lehký'!$D:$D,'Dělené umístění'!$B26)</f>
        <v>0</v>
      </c>
      <c r="I26" s="99">
        <f>COUNTIF('5 - Cruiser těžký'!$D:$D,'Dělené umístění'!$B26)</f>
        <v>0</v>
      </c>
    </row>
    <row r="27" spans="2:9" x14ac:dyDescent="0.25">
      <c r="B27" s="99">
        <v>25</v>
      </c>
      <c r="C27" s="99">
        <f>COUNTIF('Celkové pořadí'!$E:$E,'Dělené umístění'!$B27)</f>
        <v>0</v>
      </c>
      <c r="D27" s="99">
        <f>COUNTIF('1S - Super Open'!D:D,'Dělené umístění'!B27)</f>
        <v>0</v>
      </c>
      <c r="E27" s="99">
        <f>COUNTIF('1 - Open'!$D:$D,'Dělené umístění'!$B27)</f>
        <v>0</v>
      </c>
      <c r="F27" s="99">
        <f>COUNTIF('2 - Racer'!$D:$D,'Dělené umístění'!$B27)</f>
        <v>0</v>
      </c>
      <c r="G27" s="99">
        <f>COUNTIF('3 - Racer Cruiser'!$D:$D,'Dělené umístění'!$B27)</f>
        <v>0</v>
      </c>
      <c r="H27" s="99">
        <f>COUNTIF('4 - Cruiser lehký'!$D:$D,'Dělené umístění'!$B27)</f>
        <v>0</v>
      </c>
      <c r="I27" s="99">
        <f>COUNTIF('5 - Cruiser těžký'!$D:$D,'Dělené umístění'!$B27)</f>
        <v>3</v>
      </c>
    </row>
    <row r="28" spans="2:9" x14ac:dyDescent="0.25">
      <c r="B28" s="99">
        <v>26</v>
      </c>
      <c r="C28" s="99">
        <f>COUNTIF('Celkové pořadí'!$E:$E,'Dělené umístění'!$B28)</f>
        <v>3</v>
      </c>
      <c r="D28" s="99">
        <f>COUNTIF('1S - Super Open'!D:D,'Dělené umístění'!B28)</f>
        <v>0</v>
      </c>
      <c r="E28" s="99">
        <f>COUNTIF('1 - Open'!$D:$D,'Dělené umístění'!$B28)</f>
        <v>0</v>
      </c>
      <c r="F28" s="99">
        <f>COUNTIF('2 - Racer'!$D:$D,'Dělené umístění'!$B28)</f>
        <v>0</v>
      </c>
      <c r="G28" s="99">
        <f>COUNTIF('3 - Racer Cruiser'!$D:$D,'Dělené umístění'!$B28)</f>
        <v>0</v>
      </c>
      <c r="H28" s="99">
        <f>COUNTIF('4 - Cruiser lehký'!$D:$D,'Dělené umístění'!$B28)</f>
        <v>0</v>
      </c>
      <c r="I28" s="99">
        <f>COUNTIF('5 - Cruiser těžký'!$D:$D,'Dělené umístění'!$B28)</f>
        <v>0</v>
      </c>
    </row>
    <row r="29" spans="2:9" x14ac:dyDescent="0.25">
      <c r="B29" s="99">
        <v>27</v>
      </c>
      <c r="C29" s="99">
        <f>COUNTIF('Celkové pořadí'!$E:$E,'Dělené umístění'!$B29)</f>
        <v>1</v>
      </c>
      <c r="D29" s="99">
        <f>COUNTIF('1S - Super Open'!D:D,'Dělené umístění'!B29)</f>
        <v>0</v>
      </c>
      <c r="E29" s="99">
        <f>COUNTIF('1 - Open'!$D:$D,'Dělené umístění'!$B29)</f>
        <v>0</v>
      </c>
      <c r="F29" s="99">
        <f>COUNTIF('2 - Racer'!$D:$D,'Dělené umístění'!$B29)</f>
        <v>0</v>
      </c>
      <c r="G29" s="99">
        <f>COUNTIF('3 - Racer Cruiser'!$D:$D,'Dělené umístění'!$B29)</f>
        <v>0</v>
      </c>
      <c r="H29" s="99">
        <f>COUNTIF('4 - Cruiser lehký'!$D:$D,'Dělené umístění'!$B29)</f>
        <v>0</v>
      </c>
      <c r="I29" s="99">
        <f>COUNTIF('5 - Cruiser těžký'!$D:$D,'Dělené umístění'!$B29)</f>
        <v>0</v>
      </c>
    </row>
    <row r="30" spans="2:9" x14ac:dyDescent="0.25">
      <c r="B30" s="99">
        <v>28</v>
      </c>
      <c r="C30" s="99">
        <f>COUNTIF('Celkové pořadí'!$E:$E,'Dělené umístění'!$B30)</f>
        <v>1</v>
      </c>
      <c r="D30" s="99">
        <f>COUNTIF('1S - Super Open'!D:D,'Dělené umístění'!B30)</f>
        <v>0</v>
      </c>
      <c r="E30" s="99">
        <f>COUNTIF('1 - Open'!$D:$D,'Dělené umístění'!$B30)</f>
        <v>0</v>
      </c>
      <c r="F30" s="99">
        <f>COUNTIF('2 - Racer'!$D:$D,'Dělené umístění'!$B30)</f>
        <v>1</v>
      </c>
      <c r="G30" s="99">
        <f>COUNTIF('3 - Racer Cruiser'!$D:$D,'Dělené umístění'!$B30)</f>
        <v>0</v>
      </c>
      <c r="H30" s="99">
        <f>COUNTIF('4 - Cruiser lehký'!$D:$D,'Dělené umístění'!$B30)</f>
        <v>1</v>
      </c>
      <c r="I30" s="99">
        <f>COUNTIF('5 - Cruiser těžký'!$D:$D,'Dělené umístění'!$B30)</f>
        <v>2</v>
      </c>
    </row>
    <row r="31" spans="2:9" x14ac:dyDescent="0.25">
      <c r="B31" s="99">
        <v>29</v>
      </c>
      <c r="C31" s="99">
        <f>COUNTIF('Celkové pořadí'!$E:$E,'Dělené umístění'!$B31)</f>
        <v>2</v>
      </c>
      <c r="D31" s="99">
        <f>COUNTIF('1S - Super Open'!D:D,'Dělené umístění'!B31)</f>
        <v>0</v>
      </c>
      <c r="E31" s="99">
        <f>COUNTIF('1 - Open'!$D:$D,'Dělené umístění'!$B31)</f>
        <v>0</v>
      </c>
      <c r="F31" s="99">
        <f>COUNTIF('2 - Racer'!$D:$D,'Dělené umístění'!$B31)</f>
        <v>0</v>
      </c>
      <c r="G31" s="99">
        <f>COUNTIF('3 - Racer Cruiser'!$D:$D,'Dělené umístění'!$B31)</f>
        <v>0</v>
      </c>
      <c r="H31" s="99">
        <f>COUNTIF('4 - Cruiser lehký'!$D:$D,'Dělené umístění'!$B31)</f>
        <v>0</v>
      </c>
      <c r="I31" s="99">
        <f>COUNTIF('5 - Cruiser těžký'!$D:$D,'Dělené umístění'!$B31)</f>
        <v>1</v>
      </c>
    </row>
    <row r="32" spans="2:9" x14ac:dyDescent="0.25">
      <c r="B32" s="99">
        <v>30</v>
      </c>
      <c r="C32" s="99">
        <f>COUNTIF('Celkové pořadí'!$E:$E,'Dělené umístění'!$B32)</f>
        <v>2</v>
      </c>
      <c r="D32" s="99">
        <f>COUNTIF('1S - Super Open'!D:D,'Dělené umístění'!B32)</f>
        <v>0</v>
      </c>
      <c r="E32" s="99">
        <f>COUNTIF('1 - Open'!$D:$D,'Dělené umístění'!$B32)</f>
        <v>0</v>
      </c>
      <c r="F32" s="99">
        <f>COUNTIF('2 - Racer'!$D:$D,'Dělené umístění'!$B32)</f>
        <v>0</v>
      </c>
      <c r="G32" s="99">
        <f>COUNTIF('3 - Racer Cruiser'!$D:$D,'Dělené umístění'!$B32)</f>
        <v>0</v>
      </c>
      <c r="H32" s="99">
        <f>COUNTIF('4 - Cruiser lehký'!$D:$D,'Dělené umístění'!$B32)</f>
        <v>1</v>
      </c>
      <c r="I32" s="99">
        <f>COUNTIF('5 - Cruiser těžký'!$D:$D,'Dělené umístění'!$B32)</f>
        <v>1</v>
      </c>
    </row>
    <row r="33" spans="2:9" x14ac:dyDescent="0.25">
      <c r="B33" s="99">
        <v>31</v>
      </c>
      <c r="C33" s="99">
        <f>COUNTIF('Celkové pořadí'!$E:$E,'Dělené umístění'!$B33)</f>
        <v>2</v>
      </c>
      <c r="D33" s="99">
        <f>COUNTIF('1S - Super Open'!D:D,'Dělené umístění'!B33)</f>
        <v>0</v>
      </c>
      <c r="E33" s="99">
        <f>COUNTIF('1 - Open'!$D:$D,'Dělené umístění'!$B33)</f>
        <v>0</v>
      </c>
      <c r="F33" s="99">
        <f>COUNTIF('2 - Racer'!$D:$D,'Dělené umístění'!$B33)</f>
        <v>0</v>
      </c>
      <c r="G33" s="99">
        <f>COUNTIF('3 - Racer Cruiser'!$D:$D,'Dělené umístění'!$B33)</f>
        <v>0</v>
      </c>
      <c r="H33" s="99">
        <f>COUNTIF('4 - Cruiser lehký'!$D:$D,'Dělené umístění'!$B33)</f>
        <v>0</v>
      </c>
      <c r="I33" s="99">
        <f>COUNTIF('5 - Cruiser těžký'!$D:$D,'Dělené umístění'!$B33)</f>
        <v>1</v>
      </c>
    </row>
    <row r="34" spans="2:9" x14ac:dyDescent="0.25">
      <c r="B34" s="99">
        <v>32</v>
      </c>
      <c r="C34" s="99">
        <f>COUNTIF('Celkové pořadí'!$E:$E,'Dělené umístění'!$B34)</f>
        <v>2</v>
      </c>
      <c r="D34" s="99">
        <f>COUNTIF('1S - Super Open'!D:D,'Dělené umístění'!B34)</f>
        <v>0</v>
      </c>
      <c r="E34" s="99">
        <f>COUNTIF('1 - Open'!$D:$D,'Dělené umístění'!$B34)</f>
        <v>0</v>
      </c>
      <c r="F34" s="99">
        <f>COUNTIF('2 - Racer'!$D:$D,'Dělené umístění'!$B34)</f>
        <v>0</v>
      </c>
      <c r="G34" s="99">
        <f>COUNTIF('3 - Racer Cruiser'!$D:$D,'Dělené umístění'!$B34)</f>
        <v>0</v>
      </c>
      <c r="H34" s="99">
        <f>COUNTIF('4 - Cruiser lehký'!$D:$D,'Dělené umístění'!$B34)</f>
        <v>1</v>
      </c>
      <c r="I34" s="99">
        <f>COUNTIF('5 - Cruiser těžký'!$D:$D,'Dělené umístění'!$B34)</f>
        <v>1</v>
      </c>
    </row>
    <row r="35" spans="2:9" x14ac:dyDescent="0.25">
      <c r="B35" s="99">
        <v>33</v>
      </c>
      <c r="C35" s="99">
        <f>COUNTIF('Celkové pořadí'!$E:$E,'Dělené umístění'!$B35)</f>
        <v>1</v>
      </c>
      <c r="D35" s="99">
        <f>COUNTIF('1S - Super Open'!D:D,'Dělené umístění'!B35)</f>
        <v>0</v>
      </c>
      <c r="E35" s="99">
        <f>COUNTIF('1 - Open'!$D:$D,'Dělené umístění'!$B35)</f>
        <v>0</v>
      </c>
      <c r="F35" s="99">
        <f>COUNTIF('2 - Racer'!$D:$D,'Dělené umístění'!$B35)</f>
        <v>0</v>
      </c>
      <c r="G35" s="99">
        <f>COUNTIF('3 - Racer Cruiser'!$D:$D,'Dělené umístění'!$B35)</f>
        <v>0</v>
      </c>
      <c r="H35" s="99">
        <f>COUNTIF('4 - Cruiser lehký'!$D:$D,'Dělené umístění'!$B35)</f>
        <v>0</v>
      </c>
      <c r="I35" s="99">
        <f>COUNTIF('5 - Cruiser těžký'!$D:$D,'Dělené umístění'!$B35)</f>
        <v>1</v>
      </c>
    </row>
    <row r="36" spans="2:9" x14ac:dyDescent="0.25">
      <c r="B36" s="99">
        <v>34</v>
      </c>
      <c r="C36" s="99">
        <f>COUNTIF('Celkové pořadí'!$E:$E,'Dělené umístění'!$B36)</f>
        <v>1</v>
      </c>
      <c r="D36" s="99">
        <f>COUNTIF('1S - Super Open'!D:D,'Dělené umístění'!B36)</f>
        <v>0</v>
      </c>
      <c r="E36" s="99">
        <f>COUNTIF('1 - Open'!$D:$D,'Dělené umístění'!$B36)</f>
        <v>0</v>
      </c>
      <c r="F36" s="99">
        <f>COUNTIF('2 - Racer'!$D:$D,'Dělené umístění'!$B36)</f>
        <v>0</v>
      </c>
      <c r="G36" s="99">
        <f>COUNTIF('3 - Racer Cruiser'!$D:$D,'Dělené umístění'!$B36)</f>
        <v>0</v>
      </c>
      <c r="H36" s="99">
        <f>COUNTIF('4 - Cruiser lehký'!$D:$D,'Dělené umístění'!$B36)</f>
        <v>0</v>
      </c>
      <c r="I36" s="99">
        <f>COUNTIF('5 - Cruiser těžký'!$D:$D,'Dělené umístění'!$B36)</f>
        <v>0</v>
      </c>
    </row>
    <row r="37" spans="2:9" x14ac:dyDescent="0.25">
      <c r="B37" s="99">
        <v>35</v>
      </c>
      <c r="C37" s="99">
        <f>COUNTIF('Celkové pořadí'!$E:$E,'Dělené umístění'!$B37)</f>
        <v>0</v>
      </c>
      <c r="D37" s="99">
        <f>COUNTIF('1S - Super Open'!D:D,'Dělené umístění'!B37)</f>
        <v>0</v>
      </c>
      <c r="E37" s="99">
        <f>COUNTIF('1 - Open'!$D:$D,'Dělené umístění'!$B37)</f>
        <v>0</v>
      </c>
      <c r="F37" s="99">
        <f>COUNTIF('2 - Racer'!$D:$D,'Dělené umístění'!$B37)</f>
        <v>0</v>
      </c>
      <c r="G37" s="99">
        <f>COUNTIF('3 - Racer Cruiser'!$D:$D,'Dělené umístění'!$B37)</f>
        <v>0</v>
      </c>
      <c r="H37" s="99">
        <f>COUNTIF('4 - Cruiser lehký'!$D:$D,'Dělené umístění'!$B37)</f>
        <v>0</v>
      </c>
      <c r="I37" s="99">
        <f>COUNTIF('5 - Cruiser těžký'!$D:$D,'Dělené umístění'!$B37)</f>
        <v>0</v>
      </c>
    </row>
    <row r="38" spans="2:9" x14ac:dyDescent="0.25">
      <c r="B38" s="99">
        <v>36</v>
      </c>
      <c r="C38" s="99">
        <f>COUNTIF('Celkové pořadí'!$E:$E,'Dělené umístění'!$B38)</f>
        <v>1</v>
      </c>
      <c r="D38" s="99">
        <f>COUNTIF('1S - Super Open'!D:D,'Dělené umístění'!B38)</f>
        <v>0</v>
      </c>
      <c r="E38" s="99">
        <f>COUNTIF('1 - Open'!$D:$D,'Dělené umístění'!$B38)</f>
        <v>0</v>
      </c>
      <c r="F38" s="99">
        <f>COUNTIF('2 - Racer'!$D:$D,'Dělené umístění'!$B38)</f>
        <v>0</v>
      </c>
      <c r="G38" s="99">
        <f>COUNTIF('3 - Racer Cruiser'!$D:$D,'Dělené umístění'!$B38)</f>
        <v>0</v>
      </c>
      <c r="H38" s="99">
        <f>COUNTIF('4 - Cruiser lehký'!$D:$D,'Dělené umístění'!$B38)</f>
        <v>0</v>
      </c>
      <c r="I38" s="99">
        <f>COUNTIF('5 - Cruiser těžký'!$D:$D,'Dělené umístění'!$B38)</f>
        <v>1</v>
      </c>
    </row>
    <row r="39" spans="2:9" x14ac:dyDescent="0.25">
      <c r="B39" s="99">
        <v>37</v>
      </c>
      <c r="C39" s="99">
        <f>COUNTIF('Celkové pořadí'!$E:$E,'Dělené umístění'!$B39)</f>
        <v>0</v>
      </c>
      <c r="D39" s="99">
        <f>COUNTIF('1S - Super Open'!D:D,'Dělené umístění'!B39)</f>
        <v>0</v>
      </c>
      <c r="E39" s="99">
        <f>COUNTIF('1 - Open'!$D:$D,'Dělené umístění'!$B39)</f>
        <v>0</v>
      </c>
      <c r="F39" s="99">
        <f>COUNTIF('2 - Racer'!$D:$D,'Dělené umístění'!$B39)</f>
        <v>0</v>
      </c>
      <c r="G39" s="99">
        <f>COUNTIF('3 - Racer Cruiser'!$D:$D,'Dělené umístění'!$B39)</f>
        <v>0</v>
      </c>
      <c r="H39" s="99">
        <f>COUNTIF('4 - Cruiser lehký'!$D:$D,'Dělené umístění'!$B39)</f>
        <v>0</v>
      </c>
      <c r="I39" s="99">
        <f>COUNTIF('5 - Cruiser těžký'!$D:$D,'Dělené umístění'!$B39)</f>
        <v>1</v>
      </c>
    </row>
    <row r="40" spans="2:9" x14ac:dyDescent="0.25">
      <c r="B40" s="99">
        <v>38</v>
      </c>
      <c r="C40" s="99">
        <f>COUNTIF('Celkové pořadí'!$E:$E,'Dělené umístění'!$B40)</f>
        <v>1</v>
      </c>
      <c r="D40" s="99">
        <f>COUNTIF('1S - Super Open'!D:D,'Dělené umístění'!B40)</f>
        <v>0</v>
      </c>
      <c r="E40" s="99">
        <f>COUNTIF('1 - Open'!$D:$D,'Dělené umístění'!$B40)</f>
        <v>0</v>
      </c>
      <c r="F40" s="99">
        <f>COUNTIF('2 - Racer'!$D:$D,'Dělené umístění'!$B40)</f>
        <v>0</v>
      </c>
      <c r="G40" s="99">
        <f>COUNTIF('3 - Racer Cruiser'!$D:$D,'Dělené umístění'!$B40)</f>
        <v>0</v>
      </c>
      <c r="H40" s="99">
        <f>COUNTIF('4 - Cruiser lehký'!$D:$D,'Dělené umístění'!$B40)</f>
        <v>0</v>
      </c>
      <c r="I40" s="99">
        <f>COUNTIF('5 - Cruiser těžký'!$D:$D,'Dělené umístění'!$B40)</f>
        <v>0</v>
      </c>
    </row>
    <row r="41" spans="2:9" x14ac:dyDescent="0.25">
      <c r="B41" s="99">
        <v>39</v>
      </c>
      <c r="C41" s="99">
        <f>COUNTIF('Celkové pořadí'!$E:$E,'Dělené umístění'!$B41)</f>
        <v>1</v>
      </c>
      <c r="D41" s="99">
        <f>COUNTIF('1S - Super Open'!D:D,'Dělené umístění'!B41)</f>
        <v>0</v>
      </c>
      <c r="E41" s="99">
        <f>COUNTIF('1 - Open'!$D:$D,'Dělené umístění'!$B41)</f>
        <v>0</v>
      </c>
      <c r="F41" s="99">
        <f>COUNTIF('2 - Racer'!$D:$D,'Dělené umístění'!$B41)</f>
        <v>0</v>
      </c>
      <c r="G41" s="99">
        <f>COUNTIF('3 - Racer Cruiser'!$D:$D,'Dělené umístění'!$B41)</f>
        <v>0</v>
      </c>
      <c r="H41" s="99">
        <f>COUNTIF('4 - Cruiser lehký'!$D:$D,'Dělené umístění'!$B41)</f>
        <v>0</v>
      </c>
      <c r="I41" s="99">
        <f>COUNTIF('5 - Cruiser těžký'!$D:$D,'Dělené umístění'!$B41)</f>
        <v>0</v>
      </c>
    </row>
    <row r="42" spans="2:9" x14ac:dyDescent="0.25">
      <c r="B42" s="99">
        <v>40</v>
      </c>
      <c r="C42" s="99">
        <f>COUNTIF('Celkové pořadí'!$E:$E,'Dělené umístění'!$B42)</f>
        <v>4</v>
      </c>
      <c r="D42" s="99">
        <f>COUNTIF('1S - Super Open'!D:D,'Dělené umístění'!B42)</f>
        <v>0</v>
      </c>
      <c r="E42" s="99">
        <f>COUNTIF('1 - Open'!$D:$D,'Dělené umístění'!$B42)</f>
        <v>0</v>
      </c>
      <c r="F42" s="99">
        <f>COUNTIF('2 - Racer'!$D:$D,'Dělené umístění'!$B42)</f>
        <v>0</v>
      </c>
      <c r="G42" s="99">
        <f>COUNTIF('3 - Racer Cruiser'!$D:$D,'Dělené umístění'!$B42)</f>
        <v>0</v>
      </c>
      <c r="H42" s="99">
        <f>COUNTIF('4 - Cruiser lehký'!$D:$D,'Dělené umístění'!$B42)</f>
        <v>0</v>
      </c>
      <c r="I42" s="99">
        <f>COUNTIF('5 - Cruiser těžký'!$D:$D,'Dělené umístění'!$B42)</f>
        <v>0</v>
      </c>
    </row>
    <row r="43" spans="2:9" x14ac:dyDescent="0.25">
      <c r="B43" s="99">
        <v>41</v>
      </c>
      <c r="C43" s="99">
        <f>COUNTIF('Celkové pořadí'!$E:$E,'Dělené umístění'!$B43)</f>
        <v>1</v>
      </c>
      <c r="D43" s="99">
        <f>COUNTIF('1S - Super Open'!D:D,'Dělené umístění'!B43)</f>
        <v>0</v>
      </c>
      <c r="E43" s="99">
        <f>COUNTIF('1 - Open'!$D:$D,'Dělené umístění'!$B43)</f>
        <v>0</v>
      </c>
      <c r="F43" s="99">
        <f>COUNTIF('2 - Racer'!$D:$D,'Dělené umístění'!$B43)</f>
        <v>0</v>
      </c>
      <c r="G43" s="99">
        <f>COUNTIF('3 - Racer Cruiser'!$D:$D,'Dělené umístění'!$B43)</f>
        <v>0</v>
      </c>
      <c r="H43" s="99">
        <f>COUNTIF('4 - Cruiser lehký'!$D:$D,'Dělené umístění'!$B43)</f>
        <v>0</v>
      </c>
      <c r="I43" s="99">
        <f>COUNTIF('5 - Cruiser těžký'!$D:$D,'Dělené umístění'!$B43)</f>
        <v>0</v>
      </c>
    </row>
    <row r="44" spans="2:9" x14ac:dyDescent="0.25">
      <c r="B44" s="99">
        <v>42</v>
      </c>
      <c r="C44" s="99">
        <f>COUNTIF('Celkové pořadí'!$E:$E,'Dělené umístění'!$B44)</f>
        <v>1</v>
      </c>
      <c r="D44" s="99">
        <f>COUNTIF('1S - Super Open'!D:D,'Dělené umístění'!B44)</f>
        <v>0</v>
      </c>
      <c r="E44" s="99">
        <f>COUNTIF('1 - Open'!$D:$D,'Dělené umístění'!$B44)</f>
        <v>0</v>
      </c>
      <c r="F44" s="99">
        <f>COUNTIF('2 - Racer'!$D:$D,'Dělené umístění'!$B44)</f>
        <v>0</v>
      </c>
      <c r="G44" s="99">
        <f>COUNTIF('3 - Racer Cruiser'!$D:$D,'Dělené umístění'!$B44)</f>
        <v>0</v>
      </c>
      <c r="H44" s="99">
        <f>COUNTIF('4 - Cruiser lehký'!$D:$D,'Dělené umístění'!$B44)</f>
        <v>0</v>
      </c>
      <c r="I44" s="99">
        <f>COUNTIF('5 - Cruiser těžký'!$D:$D,'Dělené umístění'!$B44)</f>
        <v>0</v>
      </c>
    </row>
    <row r="45" spans="2:9" x14ac:dyDescent="0.25">
      <c r="B45" s="99">
        <v>43</v>
      </c>
      <c r="C45" s="99">
        <f>COUNTIF('Celkové pořadí'!$E:$E,'Dělené umístění'!$B45)</f>
        <v>1</v>
      </c>
      <c r="D45" s="99">
        <f>COUNTIF('1S - Super Open'!D:D,'Dělené umístění'!B45)</f>
        <v>0</v>
      </c>
      <c r="E45" s="99">
        <f>COUNTIF('1 - Open'!$D:$D,'Dělené umístění'!$B45)</f>
        <v>0</v>
      </c>
      <c r="F45" s="99">
        <f>COUNTIF('2 - Racer'!$D:$D,'Dělené umístění'!$B45)</f>
        <v>0</v>
      </c>
      <c r="G45" s="99">
        <f>COUNTIF('3 - Racer Cruiser'!$D:$D,'Dělené umístění'!$B45)</f>
        <v>0</v>
      </c>
      <c r="H45" s="99">
        <f>COUNTIF('4 - Cruiser lehký'!$D:$D,'Dělené umístění'!$B45)</f>
        <v>0</v>
      </c>
      <c r="I45" s="99">
        <f>COUNTIF('5 - Cruiser těžký'!$D:$D,'Dělené umístění'!$B45)</f>
        <v>0</v>
      </c>
    </row>
    <row r="46" spans="2:9" x14ac:dyDescent="0.25">
      <c r="B46" s="99">
        <v>44</v>
      </c>
      <c r="C46" s="99">
        <f>COUNTIF('Celkové pořadí'!$E:$E,'Dělené umístění'!$B46)</f>
        <v>1</v>
      </c>
      <c r="D46" s="99">
        <f>COUNTIF('1S - Super Open'!D:D,'Dělené umístění'!B46)</f>
        <v>0</v>
      </c>
      <c r="E46" s="99">
        <f>COUNTIF('1 - Open'!$D:$D,'Dělené umístění'!$B46)</f>
        <v>0</v>
      </c>
      <c r="F46" s="99">
        <f>COUNTIF('2 - Racer'!$D:$D,'Dělené umístění'!$B46)</f>
        <v>0</v>
      </c>
      <c r="G46" s="99">
        <f>COUNTIF('3 - Racer Cruiser'!$D:$D,'Dělené umístění'!$B46)</f>
        <v>0</v>
      </c>
      <c r="H46" s="99">
        <f>COUNTIF('4 - Cruiser lehký'!$D:$D,'Dělené umístění'!$B46)</f>
        <v>0</v>
      </c>
      <c r="I46" s="99">
        <f>COUNTIF('5 - Cruiser těžký'!$D:$D,'Dělené umístění'!$B46)</f>
        <v>0</v>
      </c>
    </row>
    <row r="47" spans="2:9" x14ac:dyDescent="0.25">
      <c r="B47" s="99">
        <v>45</v>
      </c>
      <c r="C47" s="99">
        <f>COUNTIF('Celkové pořadí'!$E:$E,'Dělené umístění'!$B47)</f>
        <v>1</v>
      </c>
      <c r="D47" s="99">
        <f>COUNTIF('1S - Super Open'!D:D,'Dělené umístění'!B47)</f>
        <v>0</v>
      </c>
      <c r="E47" s="99">
        <f>COUNTIF('1 - Open'!$D:$D,'Dělené umístění'!$B47)</f>
        <v>0</v>
      </c>
      <c r="F47" s="99">
        <f>COUNTIF('2 - Racer'!$D:$D,'Dělené umístění'!$B47)</f>
        <v>0</v>
      </c>
      <c r="G47" s="99">
        <f>COUNTIF('3 - Racer Cruiser'!$D:$D,'Dělené umístění'!$B47)</f>
        <v>0</v>
      </c>
      <c r="H47" s="99">
        <f>COUNTIF('4 - Cruiser lehký'!$D:$D,'Dělené umístění'!$B47)</f>
        <v>0</v>
      </c>
      <c r="I47" s="99">
        <f>COUNTIF('5 - Cruiser těžký'!$D:$D,'Dělené umístění'!$B47)</f>
        <v>0</v>
      </c>
    </row>
    <row r="48" spans="2:9" x14ac:dyDescent="0.25">
      <c r="B48" s="99">
        <v>46</v>
      </c>
      <c r="C48" s="99">
        <f>COUNTIF('Celkové pořadí'!$E:$E,'Dělené umístění'!$B48)</f>
        <v>1</v>
      </c>
      <c r="D48" s="99">
        <f>COUNTIF('1S - Super Open'!D:D,'Dělené umístění'!B48)</f>
        <v>0</v>
      </c>
      <c r="E48" s="99">
        <f>COUNTIF('1 - Open'!$D:$D,'Dělené umístění'!$B48)</f>
        <v>0</v>
      </c>
      <c r="F48" s="99">
        <f>COUNTIF('2 - Racer'!$D:$D,'Dělené umístění'!$B48)</f>
        <v>0</v>
      </c>
      <c r="G48" s="99">
        <f>COUNTIF('3 - Racer Cruiser'!$D:$D,'Dělené umístění'!$B48)</f>
        <v>0</v>
      </c>
      <c r="H48" s="99">
        <f>COUNTIF('4 - Cruiser lehký'!$D:$D,'Dělené umístění'!$B48)</f>
        <v>0</v>
      </c>
      <c r="I48" s="99">
        <f>COUNTIF('5 - Cruiser těžký'!$D:$D,'Dělené umístění'!$B48)</f>
        <v>0</v>
      </c>
    </row>
    <row r="49" spans="2:9" x14ac:dyDescent="0.25">
      <c r="B49" s="99">
        <v>47</v>
      </c>
      <c r="C49" s="99">
        <f>COUNTIF('Celkové pořadí'!$E:$E,'Dělené umístění'!$B49)</f>
        <v>2</v>
      </c>
      <c r="D49" s="99">
        <f>COUNTIF('1S - Super Open'!D:D,'Dělené umístění'!B49)</f>
        <v>0</v>
      </c>
      <c r="E49" s="99">
        <f>COUNTIF('1 - Open'!$D:$D,'Dělené umístění'!$B49)</f>
        <v>0</v>
      </c>
      <c r="F49" s="99">
        <f>COUNTIF('2 - Racer'!$D:$D,'Dělené umístění'!$B49)</f>
        <v>0</v>
      </c>
      <c r="G49" s="99">
        <f>COUNTIF('3 - Racer Cruiser'!$D:$D,'Dělené umístění'!$B49)</f>
        <v>0</v>
      </c>
      <c r="H49" s="99">
        <f>COUNTIF('4 - Cruiser lehký'!$D:$D,'Dělené umístění'!$B49)</f>
        <v>0</v>
      </c>
      <c r="I49" s="99">
        <f>COUNTIF('5 - Cruiser těžký'!$D:$D,'Dělené umístění'!$B49)</f>
        <v>0</v>
      </c>
    </row>
    <row r="50" spans="2:9" x14ac:dyDescent="0.25">
      <c r="B50" s="99">
        <v>48</v>
      </c>
      <c r="C50" s="99">
        <f>COUNTIF('Celkové pořadí'!$E:$E,'Dělené umístění'!$B50)</f>
        <v>0</v>
      </c>
      <c r="D50" s="99">
        <f>COUNTIF('1S - Super Open'!D:D,'Dělené umístění'!B50)</f>
        <v>0</v>
      </c>
      <c r="E50" s="99">
        <f>COUNTIF('1 - Open'!$D:$D,'Dělené umístění'!$B50)</f>
        <v>0</v>
      </c>
      <c r="F50" s="99">
        <f>COUNTIF('2 - Racer'!$D:$D,'Dělené umístění'!$B50)</f>
        <v>0</v>
      </c>
      <c r="G50" s="99">
        <f>COUNTIF('3 - Racer Cruiser'!$D:$D,'Dělené umístění'!$B50)</f>
        <v>0</v>
      </c>
      <c r="H50" s="99">
        <f>COUNTIF('4 - Cruiser lehký'!$D:$D,'Dělené umístění'!$B50)</f>
        <v>0</v>
      </c>
      <c r="I50" s="99">
        <f>COUNTIF('5 - Cruiser těžký'!$D:$D,'Dělené umístění'!$B50)</f>
        <v>0</v>
      </c>
    </row>
    <row r="51" spans="2:9" x14ac:dyDescent="0.25">
      <c r="B51" s="99">
        <v>49</v>
      </c>
      <c r="C51" s="99">
        <f>COUNTIF('Celkové pořadí'!$E:$E,'Dělené umístění'!$B51)</f>
        <v>2</v>
      </c>
      <c r="D51" s="99">
        <f>COUNTIF('1S - Super Open'!D:D,'Dělené umístění'!B51)</f>
        <v>0</v>
      </c>
      <c r="E51" s="99">
        <f>COUNTIF('1 - Open'!$D:$D,'Dělené umístění'!$B51)</f>
        <v>0</v>
      </c>
      <c r="F51" s="99">
        <f>COUNTIF('2 - Racer'!$D:$D,'Dělené umístění'!$B51)</f>
        <v>0</v>
      </c>
      <c r="G51" s="99">
        <f>COUNTIF('3 - Racer Cruiser'!$D:$D,'Dělené umístění'!$B51)</f>
        <v>0</v>
      </c>
      <c r="H51" s="99">
        <f>COUNTIF('4 - Cruiser lehký'!$D:$D,'Dělené umístění'!$B51)</f>
        <v>1</v>
      </c>
      <c r="I51" s="99">
        <f>COUNTIF('5 - Cruiser těžký'!$D:$D,'Dělené umístění'!$B51)</f>
        <v>0</v>
      </c>
    </row>
    <row r="52" spans="2:9" x14ac:dyDescent="0.25">
      <c r="B52" s="99">
        <v>50</v>
      </c>
      <c r="C52" s="99">
        <f>COUNTIF('Celkové pořadí'!$E:$E,'Dělené umístění'!$B52)</f>
        <v>1</v>
      </c>
      <c r="D52" s="99">
        <f>COUNTIF('1S - Super Open'!D:D,'Dělené umístění'!B52)</f>
        <v>0</v>
      </c>
      <c r="E52" s="99">
        <f>COUNTIF('1 - Open'!$D:$D,'Dělené umístění'!$B52)</f>
        <v>0</v>
      </c>
      <c r="F52" s="99">
        <f>COUNTIF('2 - Racer'!$D:$D,'Dělené umístění'!$B52)</f>
        <v>0</v>
      </c>
      <c r="G52" s="99">
        <f>COUNTIF('3 - Racer Cruiser'!$D:$D,'Dělené umístění'!$B52)</f>
        <v>0</v>
      </c>
      <c r="H52" s="99">
        <f>COUNTIF('4 - Cruiser lehký'!$D:$D,'Dělené umístění'!$B52)</f>
        <v>0</v>
      </c>
      <c r="I52" s="99">
        <f>COUNTIF('5 - Cruiser těžký'!$D:$D,'Dělené umístění'!$B52)</f>
        <v>0</v>
      </c>
    </row>
    <row r="53" spans="2:9" x14ac:dyDescent="0.25">
      <c r="B53" s="99">
        <v>51</v>
      </c>
      <c r="C53" s="99">
        <f>COUNTIF('Celkové pořadí'!$E:$E,'Dělené umístění'!$B53)</f>
        <v>1</v>
      </c>
      <c r="D53" s="99">
        <f>COUNTIF('1S - Super Open'!D:D,'Dělené umístění'!B53)</f>
        <v>0</v>
      </c>
      <c r="E53" s="99">
        <f>COUNTIF('1 - Open'!$D:$D,'Dělené umístění'!$B53)</f>
        <v>0</v>
      </c>
      <c r="F53" s="99">
        <f>COUNTIF('2 - Racer'!$D:$D,'Dělené umístění'!$B53)</f>
        <v>0</v>
      </c>
      <c r="G53" s="99">
        <f>COUNTIF('3 - Racer Cruiser'!$D:$D,'Dělené umístění'!$B53)</f>
        <v>0</v>
      </c>
      <c r="H53" s="99">
        <f>COUNTIF('4 - Cruiser lehký'!$D:$D,'Dělené umístění'!$B53)</f>
        <v>0</v>
      </c>
      <c r="I53" s="99">
        <f>COUNTIF('5 - Cruiser těžký'!$D:$D,'Dělené umístění'!$B53)</f>
        <v>0</v>
      </c>
    </row>
    <row r="54" spans="2:9" x14ac:dyDescent="0.25">
      <c r="B54" s="99">
        <v>52</v>
      </c>
      <c r="C54" s="99">
        <f>COUNTIF('Celkové pořadí'!$E:$E,'Dělené umístění'!$B54)</f>
        <v>0</v>
      </c>
      <c r="D54" s="99">
        <f>COUNTIF('1S - Super Open'!D:D,'Dělené umístění'!B54)</f>
        <v>0</v>
      </c>
      <c r="E54" s="99">
        <f>COUNTIF('1 - Open'!$D:$D,'Dělené umístění'!$B54)</f>
        <v>0</v>
      </c>
      <c r="F54" s="99">
        <f>COUNTIF('2 - Racer'!$D:$D,'Dělené umístění'!$B54)</f>
        <v>0</v>
      </c>
      <c r="G54" s="99">
        <f>COUNTIF('3 - Racer Cruiser'!$D:$D,'Dělené umístění'!$B54)</f>
        <v>0</v>
      </c>
      <c r="H54" s="99">
        <f>COUNTIF('4 - Cruiser lehký'!$D:$D,'Dělené umístění'!$B54)</f>
        <v>0</v>
      </c>
      <c r="I54" s="99">
        <f>COUNTIF('5 - Cruiser těžký'!$D:$D,'Dělené umístění'!$B54)</f>
        <v>0</v>
      </c>
    </row>
    <row r="55" spans="2:9" x14ac:dyDescent="0.25">
      <c r="B55" s="99">
        <v>53</v>
      </c>
      <c r="C55" s="99">
        <f>COUNTIF('Celkové pořadí'!$E:$E,'Dělené umístění'!$B55)</f>
        <v>1</v>
      </c>
      <c r="D55" s="99">
        <f>COUNTIF('1S - Super Open'!D:D,'Dělené umístění'!B55)</f>
        <v>0</v>
      </c>
      <c r="E55" s="99">
        <f>COUNTIF('1 - Open'!$D:$D,'Dělené umístění'!$B55)</f>
        <v>0</v>
      </c>
      <c r="F55" s="99">
        <f>COUNTIF('2 - Racer'!$D:$D,'Dělené umístění'!$B55)</f>
        <v>0</v>
      </c>
      <c r="G55" s="99">
        <f>COUNTIF('3 - Racer Cruiser'!$D:$D,'Dělené umístění'!$B55)</f>
        <v>0</v>
      </c>
      <c r="H55" s="99">
        <f>COUNTIF('4 - Cruiser lehký'!$D:$D,'Dělené umístění'!$B55)</f>
        <v>0</v>
      </c>
      <c r="I55" s="99">
        <f>COUNTIF('5 - Cruiser těžký'!$D:$D,'Dělené umístění'!$B55)</f>
        <v>0</v>
      </c>
    </row>
    <row r="56" spans="2:9" x14ac:dyDescent="0.25">
      <c r="B56" s="99">
        <v>54</v>
      </c>
      <c r="C56" s="99">
        <f>COUNTIF('Celkové pořadí'!$E:$E,'Dělené umístění'!$B56)</f>
        <v>0</v>
      </c>
      <c r="D56" s="99">
        <f>COUNTIF('1S - Super Open'!D:D,'Dělené umístění'!B56)</f>
        <v>0</v>
      </c>
      <c r="E56" s="99">
        <f>COUNTIF('1 - Open'!$D:$D,'Dělené umístění'!$B56)</f>
        <v>0</v>
      </c>
      <c r="F56" s="99">
        <f>COUNTIF('2 - Racer'!$D:$D,'Dělené umístění'!$B56)</f>
        <v>0</v>
      </c>
      <c r="G56" s="99">
        <f>COUNTIF('3 - Racer Cruiser'!$D:$D,'Dělené umístění'!$B56)</f>
        <v>0</v>
      </c>
      <c r="H56" s="99">
        <f>COUNTIF('4 - Cruiser lehký'!$D:$D,'Dělené umístění'!$B56)</f>
        <v>0</v>
      </c>
      <c r="I56" s="99">
        <f>COUNTIF('5 - Cruiser těžký'!$D:$D,'Dělené umístění'!$B56)</f>
        <v>0</v>
      </c>
    </row>
    <row r="57" spans="2:9" x14ac:dyDescent="0.25">
      <c r="B57" s="99">
        <v>55</v>
      </c>
      <c r="C57" s="99">
        <f>COUNTIF('Celkové pořadí'!$E:$E,'Dělené umístění'!$B57)</f>
        <v>1</v>
      </c>
      <c r="D57" s="99">
        <f>COUNTIF('1S - Super Open'!D:D,'Dělené umístění'!B57)</f>
        <v>0</v>
      </c>
      <c r="E57" s="99">
        <f>COUNTIF('1 - Open'!$D:$D,'Dělené umístění'!$B57)</f>
        <v>0</v>
      </c>
      <c r="F57" s="99">
        <f>COUNTIF('2 - Racer'!$D:$D,'Dělené umístění'!$B57)</f>
        <v>0</v>
      </c>
      <c r="G57" s="99">
        <f>COUNTIF('3 - Racer Cruiser'!$D:$D,'Dělené umístění'!$B57)</f>
        <v>0</v>
      </c>
      <c r="H57" s="99">
        <f>COUNTIF('4 - Cruiser lehký'!$D:$D,'Dělené umístění'!$B57)</f>
        <v>0</v>
      </c>
      <c r="I57" s="99">
        <f>COUNTIF('5 - Cruiser těžký'!$D:$D,'Dělené umístění'!$B57)</f>
        <v>0</v>
      </c>
    </row>
    <row r="58" spans="2:9" x14ac:dyDescent="0.25">
      <c r="B58" s="99">
        <v>56</v>
      </c>
      <c r="C58" s="99">
        <f>COUNTIF('Celkové pořadí'!$E:$E,'Dělené umístění'!$B58)</f>
        <v>1</v>
      </c>
      <c r="D58" s="99">
        <f>COUNTIF('1S - Super Open'!D:D,'Dělené umístění'!B58)</f>
        <v>0</v>
      </c>
      <c r="E58" s="99">
        <f>COUNTIF('1 - Open'!$D:$D,'Dělené umístění'!$B58)</f>
        <v>0</v>
      </c>
      <c r="F58" s="99">
        <f>COUNTIF('2 - Racer'!$D:$D,'Dělené umístění'!$B58)</f>
        <v>0</v>
      </c>
      <c r="G58" s="99">
        <f>COUNTIF('3 - Racer Cruiser'!$D:$D,'Dělené umístění'!$B58)</f>
        <v>0</v>
      </c>
      <c r="H58" s="99">
        <f>COUNTIF('4 - Cruiser lehký'!$D:$D,'Dělené umístění'!$B58)</f>
        <v>0</v>
      </c>
      <c r="I58" s="99">
        <f>COUNTIF('5 - Cruiser těžký'!$D:$D,'Dělené umístění'!$B58)</f>
        <v>0</v>
      </c>
    </row>
    <row r="59" spans="2:9" x14ac:dyDescent="0.25">
      <c r="B59" s="99">
        <v>57</v>
      </c>
      <c r="C59" s="99">
        <f>COUNTIF('Celkové pořadí'!$E:$E,'Dělené umístění'!$B59)</f>
        <v>0</v>
      </c>
      <c r="D59" s="99">
        <f>COUNTIF('1S - Super Open'!D:D,'Dělené umístění'!B59)</f>
        <v>0</v>
      </c>
      <c r="E59" s="99">
        <f>COUNTIF('1 - Open'!$D:$D,'Dělené umístění'!$B59)</f>
        <v>0</v>
      </c>
      <c r="F59" s="99">
        <f>COUNTIF('2 - Racer'!$D:$D,'Dělené umístění'!$B59)</f>
        <v>0</v>
      </c>
      <c r="G59" s="99">
        <f>COUNTIF('3 - Racer Cruiser'!$D:$D,'Dělené umístění'!$B59)</f>
        <v>0</v>
      </c>
      <c r="H59" s="99">
        <f>COUNTIF('4 - Cruiser lehký'!$D:$D,'Dělené umístění'!$B59)</f>
        <v>0</v>
      </c>
      <c r="I59" s="99">
        <f>COUNTIF('5 - Cruiser těžký'!$D:$D,'Dělené umístění'!$B59)</f>
        <v>0</v>
      </c>
    </row>
    <row r="60" spans="2:9" x14ac:dyDescent="0.25">
      <c r="B60" s="99">
        <v>58</v>
      </c>
      <c r="C60" s="99">
        <f>COUNTIF('Celkové pořadí'!$E:$E,'Dělené umístění'!$B60)</f>
        <v>0</v>
      </c>
      <c r="D60" s="99">
        <f>COUNTIF('1S - Super Open'!D:D,'Dělené umístění'!B60)</f>
        <v>0</v>
      </c>
      <c r="E60" s="99">
        <f>COUNTIF('1 - Open'!$D:$D,'Dělené umístění'!$B60)</f>
        <v>0</v>
      </c>
      <c r="F60" s="99">
        <f>COUNTIF('2 - Racer'!$D:$D,'Dělené umístění'!$B60)</f>
        <v>0</v>
      </c>
      <c r="G60" s="99">
        <f>COUNTIF('3 - Racer Cruiser'!$D:$D,'Dělené umístění'!$B60)</f>
        <v>0</v>
      </c>
      <c r="H60" s="99">
        <f>COUNTIF('4 - Cruiser lehký'!$D:$D,'Dělené umístění'!$B60)</f>
        <v>0</v>
      </c>
      <c r="I60" s="99">
        <f>COUNTIF('5 - Cruiser těžký'!$D:$D,'Dělené umístění'!$B60)</f>
        <v>1</v>
      </c>
    </row>
    <row r="61" spans="2:9" x14ac:dyDescent="0.25">
      <c r="B61" s="99">
        <v>59</v>
      </c>
      <c r="C61" s="99">
        <f>COUNTIF('Celkové pořadí'!$E:$E,'Dělené umístění'!$B61)</f>
        <v>0</v>
      </c>
      <c r="D61" s="99">
        <f>COUNTIF('1S - Super Open'!D:D,'Dělené umístění'!B61)</f>
        <v>0</v>
      </c>
      <c r="E61" s="99">
        <f>COUNTIF('1 - Open'!$D:$D,'Dělené umístění'!$B61)</f>
        <v>0</v>
      </c>
      <c r="F61" s="99">
        <f>COUNTIF('2 - Racer'!$D:$D,'Dělené umístění'!$B61)</f>
        <v>0</v>
      </c>
      <c r="G61" s="99">
        <f>COUNTIF('3 - Racer Cruiser'!$D:$D,'Dělené umístění'!$B61)</f>
        <v>0</v>
      </c>
      <c r="H61" s="99">
        <f>COUNTIF('4 - Cruiser lehký'!$D:$D,'Dělené umístění'!$B61)</f>
        <v>0</v>
      </c>
      <c r="I61" s="99">
        <f>COUNTIF('5 - Cruiser těžký'!$D:$D,'Dělené umístění'!$B61)</f>
        <v>0</v>
      </c>
    </row>
    <row r="62" spans="2:9" x14ac:dyDescent="0.25">
      <c r="B62" s="99">
        <v>60</v>
      </c>
      <c r="C62" s="99">
        <f>COUNTIF('Celkové pořadí'!$E:$E,'Dělené umístění'!$B62)</f>
        <v>0</v>
      </c>
      <c r="D62" s="99">
        <f>COUNTIF('1S - Super Open'!D:D,'Dělené umístění'!B62)</f>
        <v>0</v>
      </c>
      <c r="E62" s="99">
        <f>COUNTIF('1 - Open'!$D:$D,'Dělené umístění'!$B62)</f>
        <v>0</v>
      </c>
      <c r="F62" s="99">
        <f>COUNTIF('2 - Racer'!$D:$D,'Dělené umístění'!$B62)</f>
        <v>0</v>
      </c>
      <c r="G62" s="99">
        <f>COUNTIF('3 - Racer Cruiser'!$D:$D,'Dělené umístění'!$B62)</f>
        <v>0</v>
      </c>
      <c r="H62" s="99">
        <f>COUNTIF('4 - Cruiser lehký'!$D:$D,'Dělené umístění'!$B62)</f>
        <v>0</v>
      </c>
      <c r="I62" s="99">
        <f>COUNTIF('5 - Cruiser těžký'!$D:$D,'Dělené umístění'!$B62)</f>
        <v>0</v>
      </c>
    </row>
    <row r="63" spans="2:9" x14ac:dyDescent="0.25">
      <c r="B63" s="99">
        <v>61</v>
      </c>
      <c r="C63" s="99">
        <f>COUNTIF('Celkové pořadí'!$E:$E,'Dělené umístění'!$B63)</f>
        <v>1</v>
      </c>
      <c r="D63" s="99">
        <f>COUNTIF('1S - Super Open'!D:D,'Dělené umístění'!B63)</f>
        <v>0</v>
      </c>
      <c r="E63" s="99">
        <f>COUNTIF('1 - Open'!$D:$D,'Dělené umístění'!$B63)</f>
        <v>0</v>
      </c>
      <c r="F63" s="99">
        <f>COUNTIF('2 - Racer'!$D:$D,'Dělené umístění'!$B63)</f>
        <v>0</v>
      </c>
      <c r="G63" s="99">
        <f>COUNTIF('3 - Racer Cruiser'!$D:$D,'Dělené umístění'!$B63)</f>
        <v>0</v>
      </c>
      <c r="H63" s="99">
        <f>COUNTIF('4 - Cruiser lehký'!$D:$D,'Dělené umístění'!$B63)</f>
        <v>0</v>
      </c>
      <c r="I63" s="99">
        <f>COUNTIF('5 - Cruiser těžký'!$D:$D,'Dělené umístění'!$B63)</f>
        <v>1</v>
      </c>
    </row>
    <row r="64" spans="2:9" x14ac:dyDescent="0.25">
      <c r="B64" s="99">
        <v>62</v>
      </c>
      <c r="C64" s="99">
        <f>COUNTIF('Celkové pořadí'!$E:$E,'Dělené umístění'!$B64)</f>
        <v>0</v>
      </c>
      <c r="D64" s="99">
        <f>COUNTIF('1S - Super Open'!D:D,'Dělené umístění'!B64)</f>
        <v>0</v>
      </c>
      <c r="E64" s="99">
        <f>COUNTIF('1 - Open'!$D:$D,'Dělené umístění'!$B64)</f>
        <v>0</v>
      </c>
      <c r="F64" s="99">
        <f>COUNTIF('2 - Racer'!$D:$D,'Dělené umístění'!$B64)</f>
        <v>0</v>
      </c>
      <c r="G64" s="99">
        <f>COUNTIF('3 - Racer Cruiser'!$D:$D,'Dělené umístění'!$B64)</f>
        <v>0</v>
      </c>
      <c r="H64" s="99">
        <f>COUNTIF('4 - Cruiser lehký'!$D:$D,'Dělené umístění'!$B64)</f>
        <v>0</v>
      </c>
      <c r="I64" s="99">
        <f>COUNTIF('5 - Cruiser těžký'!$D:$D,'Dělené umístění'!$B64)</f>
        <v>0</v>
      </c>
    </row>
    <row r="65" spans="2:9" x14ac:dyDescent="0.25">
      <c r="B65" s="99">
        <v>63</v>
      </c>
      <c r="C65" s="99">
        <f>COUNTIF('Celkové pořadí'!$E:$E,'Dělené umístění'!$B65)</f>
        <v>2</v>
      </c>
      <c r="D65" s="99">
        <f>COUNTIF('1S - Super Open'!D:D,'Dělené umístění'!B65)</f>
        <v>0</v>
      </c>
      <c r="E65" s="99">
        <f>COUNTIF('1 - Open'!$D:$D,'Dělené umístění'!$B65)</f>
        <v>0</v>
      </c>
      <c r="F65" s="99">
        <f>COUNTIF('2 - Racer'!$D:$D,'Dělené umístění'!$B65)</f>
        <v>0</v>
      </c>
      <c r="G65" s="99">
        <f>COUNTIF('3 - Racer Cruiser'!$D:$D,'Dělené umístění'!$B65)</f>
        <v>0</v>
      </c>
      <c r="H65" s="99">
        <f>COUNTIF('4 - Cruiser lehký'!$D:$D,'Dělené umístění'!$B65)</f>
        <v>0</v>
      </c>
      <c r="I65" s="99">
        <f>COUNTIF('5 - Cruiser těžký'!$D:$D,'Dělené umístění'!$B65)</f>
        <v>0</v>
      </c>
    </row>
    <row r="66" spans="2:9" x14ac:dyDescent="0.25">
      <c r="B66" s="99">
        <v>64</v>
      </c>
      <c r="C66" s="99">
        <f>COUNTIF('Celkové pořadí'!$E:$E,'Dělené umístění'!$B66)</f>
        <v>1</v>
      </c>
      <c r="D66" s="99">
        <f>COUNTIF('1S - Super Open'!D:D,'Dělené umístění'!B66)</f>
        <v>0</v>
      </c>
      <c r="E66" s="99">
        <f>COUNTIF('1 - Open'!$D:$D,'Dělené umístění'!$B66)</f>
        <v>0</v>
      </c>
      <c r="F66" s="99">
        <f>COUNTIF('2 - Racer'!$D:$D,'Dělené umístění'!$B66)</f>
        <v>0</v>
      </c>
      <c r="G66" s="99">
        <f>COUNTIF('3 - Racer Cruiser'!$D:$D,'Dělené umístění'!$B66)</f>
        <v>0</v>
      </c>
      <c r="H66" s="99">
        <f>COUNTIF('4 - Cruiser lehký'!$D:$D,'Dělené umístění'!$B66)</f>
        <v>0</v>
      </c>
      <c r="I66" s="99">
        <f>COUNTIF('5 - Cruiser těžký'!$D:$D,'Dělené umístění'!$B66)</f>
        <v>0</v>
      </c>
    </row>
    <row r="67" spans="2:9" x14ac:dyDescent="0.25">
      <c r="B67" s="99">
        <v>65</v>
      </c>
      <c r="C67" s="99">
        <f>COUNTIF('Celkové pořadí'!$E:$E,'Dělené umístění'!$B67)</f>
        <v>0</v>
      </c>
      <c r="D67" s="99">
        <f>COUNTIF('1S - Super Open'!D:D,'Dělené umístění'!B67)</f>
        <v>0</v>
      </c>
      <c r="E67" s="99">
        <f>COUNTIF('1 - Open'!$D:$D,'Dělené umístění'!$B67)</f>
        <v>0</v>
      </c>
      <c r="F67" s="99">
        <f>COUNTIF('2 - Racer'!$D:$D,'Dělené umístění'!$B67)</f>
        <v>0</v>
      </c>
      <c r="G67" s="99">
        <f>COUNTIF('3 - Racer Cruiser'!$D:$D,'Dělené umístění'!$B67)</f>
        <v>0</v>
      </c>
      <c r="H67" s="99">
        <f>COUNTIF('4 - Cruiser lehký'!$D:$D,'Dělené umístění'!$B67)</f>
        <v>0</v>
      </c>
      <c r="I67" s="99">
        <f>COUNTIF('5 - Cruiser těžký'!$D:$D,'Dělené umístění'!$B67)</f>
        <v>0</v>
      </c>
    </row>
    <row r="68" spans="2:9" x14ac:dyDescent="0.25">
      <c r="B68" s="99">
        <v>66</v>
      </c>
      <c r="C68" s="99">
        <f>COUNTIF('Celkové pořadí'!$E:$E,'Dělené umístění'!$B68)</f>
        <v>1</v>
      </c>
      <c r="D68" s="99">
        <f>COUNTIF('1S - Super Open'!D:D,'Dělené umístění'!B68)</f>
        <v>0</v>
      </c>
      <c r="E68" s="99">
        <f>COUNTIF('1 - Open'!$D:$D,'Dělené umístění'!$B68)</f>
        <v>0</v>
      </c>
      <c r="F68" s="99">
        <f>COUNTIF('2 - Racer'!$D:$D,'Dělené umístění'!$B68)</f>
        <v>0</v>
      </c>
      <c r="G68" s="99">
        <f>COUNTIF('3 - Racer Cruiser'!$D:$D,'Dělené umístění'!$B68)</f>
        <v>0</v>
      </c>
      <c r="H68" s="99">
        <f>COUNTIF('4 - Cruiser lehký'!$D:$D,'Dělené umístění'!$B68)</f>
        <v>0</v>
      </c>
      <c r="I68" s="99">
        <f>COUNTIF('5 - Cruiser těžký'!$D:$D,'Dělené umístění'!$B68)</f>
        <v>0</v>
      </c>
    </row>
    <row r="69" spans="2:9" x14ac:dyDescent="0.25">
      <c r="B69" s="99">
        <v>67</v>
      </c>
      <c r="C69" s="99">
        <f>COUNTIF('Celkové pořadí'!$E:$E,'Dělené umístění'!$B69)</f>
        <v>0</v>
      </c>
      <c r="D69" s="99">
        <f>COUNTIF('1S - Super Open'!D:D,'Dělené umístění'!B69)</f>
        <v>0</v>
      </c>
      <c r="E69" s="99">
        <f>COUNTIF('1 - Open'!$D:$D,'Dělené umístění'!$B69)</f>
        <v>0</v>
      </c>
      <c r="F69" s="99">
        <f>COUNTIF('2 - Racer'!$D:$D,'Dělené umístění'!$B69)</f>
        <v>0</v>
      </c>
      <c r="G69" s="99">
        <f>COUNTIF('3 - Racer Cruiser'!$D:$D,'Dělené umístění'!$B69)</f>
        <v>0</v>
      </c>
      <c r="H69" s="99">
        <f>COUNTIF('4 - Cruiser lehký'!$D:$D,'Dělené umístění'!$B69)</f>
        <v>0</v>
      </c>
      <c r="I69" s="99">
        <f>COUNTIF('5 - Cruiser těžký'!$D:$D,'Dělené umístění'!$B69)</f>
        <v>0</v>
      </c>
    </row>
    <row r="70" spans="2:9" x14ac:dyDescent="0.25">
      <c r="B70" s="99">
        <v>68</v>
      </c>
      <c r="C70" s="99">
        <f>COUNTIF('Celkové pořadí'!$E:$E,'Dělené umístění'!$B70)</f>
        <v>0</v>
      </c>
      <c r="D70" s="99">
        <f>COUNTIF('1S - Super Open'!D:D,'Dělené umístění'!B70)</f>
        <v>0</v>
      </c>
      <c r="E70" s="99">
        <f>COUNTIF('1 - Open'!$D:$D,'Dělené umístění'!$B70)</f>
        <v>0</v>
      </c>
      <c r="F70" s="99">
        <f>COUNTIF('2 - Racer'!$D:$D,'Dělené umístění'!$B70)</f>
        <v>0</v>
      </c>
      <c r="G70" s="99">
        <f>COUNTIF('3 - Racer Cruiser'!$D:$D,'Dělené umístění'!$B70)</f>
        <v>0</v>
      </c>
      <c r="H70" s="99">
        <f>COUNTIF('4 - Cruiser lehký'!$D:$D,'Dělené umístění'!$B70)</f>
        <v>0</v>
      </c>
      <c r="I70" s="99">
        <f>COUNTIF('5 - Cruiser těžký'!$D:$D,'Dělené umístění'!$B70)</f>
        <v>0</v>
      </c>
    </row>
    <row r="71" spans="2:9" x14ac:dyDescent="0.25">
      <c r="B71" s="99">
        <v>69</v>
      </c>
      <c r="C71" s="99">
        <f>COUNTIF('Celkové pořadí'!$E:$E,'Dělené umístění'!$B71)</f>
        <v>0</v>
      </c>
      <c r="D71" s="99">
        <f>COUNTIF('1S - Super Open'!D:D,'Dělené umístění'!B71)</f>
        <v>0</v>
      </c>
      <c r="E71" s="99">
        <f>COUNTIF('1 - Open'!$D:$D,'Dělené umístění'!$B71)</f>
        <v>0</v>
      </c>
      <c r="F71" s="99">
        <f>COUNTIF('2 - Racer'!$D:$D,'Dělené umístění'!$B71)</f>
        <v>0</v>
      </c>
      <c r="G71" s="99">
        <f>COUNTIF('3 - Racer Cruiser'!$D:$D,'Dělené umístění'!$B71)</f>
        <v>0</v>
      </c>
      <c r="H71" s="99">
        <f>COUNTIF('4 - Cruiser lehký'!$D:$D,'Dělené umístění'!$B71)</f>
        <v>0</v>
      </c>
      <c r="I71" s="99">
        <f>COUNTIF('5 - Cruiser těžký'!$D:$D,'Dělené umístění'!$B71)</f>
        <v>0</v>
      </c>
    </row>
    <row r="72" spans="2:9" x14ac:dyDescent="0.25">
      <c r="B72" s="99">
        <v>70</v>
      </c>
      <c r="C72" s="99">
        <f>COUNTIF('Celkové pořadí'!$E:$E,'Dělené umístění'!$B72)</f>
        <v>0</v>
      </c>
      <c r="D72" s="99">
        <f>COUNTIF('1S - Super Open'!D:D,'Dělené umístění'!B72)</f>
        <v>0</v>
      </c>
      <c r="E72" s="99">
        <f>COUNTIF('1 - Open'!$D:$D,'Dělené umístění'!$B72)</f>
        <v>0</v>
      </c>
      <c r="F72" s="99">
        <f>COUNTIF('2 - Racer'!$D:$D,'Dělené umístění'!$B72)</f>
        <v>0</v>
      </c>
      <c r="G72" s="99">
        <f>COUNTIF('3 - Racer Cruiser'!$D:$D,'Dělené umístění'!$B72)</f>
        <v>0</v>
      </c>
      <c r="H72" s="99">
        <f>COUNTIF('4 - Cruiser lehký'!$D:$D,'Dělené umístění'!$B72)</f>
        <v>0</v>
      </c>
      <c r="I72" s="99">
        <f>COUNTIF('5 - Cruiser těžký'!$D:$D,'Dělené umístění'!$B72)</f>
        <v>0</v>
      </c>
    </row>
    <row r="73" spans="2:9" x14ac:dyDescent="0.25">
      <c r="B73" s="99">
        <v>71</v>
      </c>
      <c r="C73" s="99">
        <f>COUNTIF('Celkové pořadí'!$E:$E,'Dělené umístění'!$B73)</f>
        <v>1</v>
      </c>
      <c r="D73" s="99">
        <f>COUNTIF('1S - Super Open'!D:D,'Dělené umístění'!B73)</f>
        <v>0</v>
      </c>
      <c r="E73" s="99">
        <f>COUNTIF('1 - Open'!$D:$D,'Dělené umístění'!$B73)</f>
        <v>0</v>
      </c>
      <c r="F73" s="99">
        <f>COUNTIF('2 - Racer'!$D:$D,'Dělené umístění'!$B73)</f>
        <v>0</v>
      </c>
      <c r="G73" s="99">
        <f>COUNTIF('3 - Racer Cruiser'!$D:$D,'Dělené umístění'!$B73)</f>
        <v>0</v>
      </c>
      <c r="H73" s="99">
        <f>COUNTIF('4 - Cruiser lehký'!$D:$D,'Dělené umístění'!$B73)</f>
        <v>1</v>
      </c>
      <c r="I73" s="99">
        <f>COUNTIF('5 - Cruiser těžký'!$D:$D,'Dělené umístění'!$B73)</f>
        <v>0</v>
      </c>
    </row>
    <row r="74" spans="2:9" x14ac:dyDescent="0.25">
      <c r="B74" s="99">
        <v>72</v>
      </c>
      <c r="C74" s="99">
        <f>COUNTIF('Celkové pořadí'!$E:$E,'Dělené umístění'!$B74)</f>
        <v>0</v>
      </c>
      <c r="D74" s="99">
        <f>COUNTIF('1S - Super Open'!D:D,'Dělené umístění'!B74)</f>
        <v>0</v>
      </c>
      <c r="E74" s="99">
        <f>COUNTIF('1 - Open'!$D:$D,'Dělené umístění'!$B74)</f>
        <v>0</v>
      </c>
      <c r="F74" s="99">
        <f>COUNTIF('2 - Racer'!$D:$D,'Dělené umístění'!$B74)</f>
        <v>0</v>
      </c>
      <c r="G74" s="99">
        <f>COUNTIF('3 - Racer Cruiser'!$D:$D,'Dělené umístění'!$B74)</f>
        <v>0</v>
      </c>
      <c r="H74" s="99">
        <f>COUNTIF('4 - Cruiser lehký'!$D:$D,'Dělené umístění'!$B74)</f>
        <v>0</v>
      </c>
      <c r="I74" s="99">
        <f>COUNTIF('5 - Cruiser těžký'!$D:$D,'Dělené umístění'!$B74)</f>
        <v>0</v>
      </c>
    </row>
    <row r="75" spans="2:9" x14ac:dyDescent="0.25">
      <c r="B75" s="99">
        <v>73</v>
      </c>
      <c r="C75" s="99">
        <f>COUNTIF('Celkové pořadí'!$E:$E,'Dělené umístění'!$B75)</f>
        <v>0</v>
      </c>
      <c r="D75" s="99">
        <f>COUNTIF('1S - Super Open'!D:D,'Dělené umístění'!B75)</f>
        <v>0</v>
      </c>
      <c r="E75" s="99">
        <f>COUNTIF('1 - Open'!$D:$D,'Dělené umístění'!$B75)</f>
        <v>0</v>
      </c>
      <c r="F75" s="99">
        <f>COUNTIF('2 - Racer'!$D:$D,'Dělené umístění'!$B75)</f>
        <v>0</v>
      </c>
      <c r="G75" s="99">
        <f>COUNTIF('3 - Racer Cruiser'!$D:$D,'Dělené umístění'!$B75)</f>
        <v>0</v>
      </c>
      <c r="H75" s="99">
        <f>COUNTIF('4 - Cruiser lehký'!$D:$D,'Dělené umístění'!$B75)</f>
        <v>0</v>
      </c>
      <c r="I75" s="99">
        <f>COUNTIF('5 - Cruiser těžký'!$D:$D,'Dělené umístění'!$B75)</f>
        <v>0</v>
      </c>
    </row>
    <row r="76" spans="2:9" x14ac:dyDescent="0.25">
      <c r="B76" s="99">
        <v>74</v>
      </c>
      <c r="C76" s="99">
        <f>COUNTIF('Celkové pořadí'!$E:$E,'Dělené umístění'!$B76)</f>
        <v>2</v>
      </c>
      <c r="D76" s="99">
        <f>COUNTIF('1S - Super Open'!D:D,'Dělené umístění'!B76)</f>
        <v>0</v>
      </c>
      <c r="E76" s="99">
        <f>COUNTIF('1 - Open'!$D:$D,'Dělené umístění'!$B76)</f>
        <v>0</v>
      </c>
      <c r="F76" s="99">
        <f>COUNTIF('2 - Racer'!$D:$D,'Dělené umístění'!$B76)</f>
        <v>0</v>
      </c>
      <c r="G76" s="99">
        <f>COUNTIF('3 - Racer Cruiser'!$D:$D,'Dělené umístění'!$B76)</f>
        <v>0</v>
      </c>
      <c r="H76" s="99">
        <f>COUNTIF('4 - Cruiser lehký'!$D:$D,'Dělené umístění'!$B76)</f>
        <v>0</v>
      </c>
      <c r="I76" s="99">
        <f>COUNTIF('5 - Cruiser těžký'!$D:$D,'Dělené umístění'!$B76)</f>
        <v>0</v>
      </c>
    </row>
    <row r="77" spans="2:9" x14ac:dyDescent="0.25">
      <c r="B77" s="99">
        <v>75</v>
      </c>
      <c r="C77" s="99">
        <f>COUNTIF('Celkové pořadí'!$E:$E,'Dělené umístění'!$B77)</f>
        <v>0</v>
      </c>
      <c r="D77" s="99">
        <f>COUNTIF('1S - Super Open'!D:D,'Dělené umístění'!B77)</f>
        <v>0</v>
      </c>
      <c r="E77" s="99">
        <f>COUNTIF('1 - Open'!$D:$D,'Dělené umístění'!$B77)</f>
        <v>0</v>
      </c>
      <c r="F77" s="99">
        <f>COUNTIF('2 - Racer'!$D:$D,'Dělené umístění'!$B77)</f>
        <v>0</v>
      </c>
      <c r="G77" s="99">
        <f>COUNTIF('3 - Racer Cruiser'!$D:$D,'Dělené umístění'!$B77)</f>
        <v>0</v>
      </c>
      <c r="H77" s="99">
        <f>COUNTIF('4 - Cruiser lehký'!$D:$D,'Dělené umístění'!$B77)</f>
        <v>0</v>
      </c>
      <c r="I77" s="99">
        <f>COUNTIF('5 - Cruiser těžký'!$D:$D,'Dělené umístění'!$B77)</f>
        <v>0</v>
      </c>
    </row>
    <row r="78" spans="2:9" x14ac:dyDescent="0.25">
      <c r="B78" s="99">
        <v>76</v>
      </c>
      <c r="C78" s="99">
        <f>COUNTIF('Celkové pořadí'!$E:$E,'Dělené umístění'!$B78)</f>
        <v>0</v>
      </c>
      <c r="D78" s="99">
        <f>COUNTIF('1S - Super Open'!D:D,'Dělené umístění'!B78)</f>
        <v>0</v>
      </c>
      <c r="E78" s="99">
        <f>COUNTIF('1 - Open'!$D:$D,'Dělené umístění'!$B78)</f>
        <v>0</v>
      </c>
      <c r="F78" s="99">
        <f>COUNTIF('2 - Racer'!$D:$D,'Dělené umístění'!$B78)</f>
        <v>0</v>
      </c>
      <c r="G78" s="99">
        <f>COUNTIF('3 - Racer Cruiser'!$D:$D,'Dělené umístění'!$B78)</f>
        <v>0</v>
      </c>
      <c r="H78" s="99">
        <f>COUNTIF('4 - Cruiser lehký'!$D:$D,'Dělené umístění'!$B78)</f>
        <v>0</v>
      </c>
      <c r="I78" s="99">
        <f>COUNTIF('5 - Cruiser těžký'!$D:$D,'Dělené umístění'!$B78)</f>
        <v>1</v>
      </c>
    </row>
    <row r="79" spans="2:9" x14ac:dyDescent="0.25">
      <c r="B79" s="99">
        <v>77</v>
      </c>
      <c r="C79" s="99">
        <f>COUNTIF('Celkové pořadí'!$E:$E,'Dělené umístění'!$B79)</f>
        <v>1</v>
      </c>
      <c r="D79" s="99">
        <f>COUNTIF('1S - Super Open'!D:D,'Dělené umístění'!B79)</f>
        <v>0</v>
      </c>
      <c r="E79" s="99">
        <f>COUNTIF('1 - Open'!$D:$D,'Dělené umístění'!$B79)</f>
        <v>0</v>
      </c>
      <c r="F79" s="99">
        <f>COUNTIF('2 - Racer'!$D:$D,'Dělené umístění'!$B79)</f>
        <v>0</v>
      </c>
      <c r="G79" s="99">
        <f>COUNTIF('3 - Racer Cruiser'!$D:$D,'Dělené umístění'!$B79)</f>
        <v>0</v>
      </c>
      <c r="H79" s="99">
        <f>COUNTIF('4 - Cruiser lehký'!$D:$D,'Dělené umístění'!$B79)</f>
        <v>0</v>
      </c>
      <c r="I79" s="99">
        <f>COUNTIF('5 - Cruiser těžký'!$D:$D,'Dělené umístění'!$B79)</f>
        <v>1</v>
      </c>
    </row>
    <row r="80" spans="2:9" x14ac:dyDescent="0.25">
      <c r="B80" s="99">
        <v>78</v>
      </c>
      <c r="C80" s="99">
        <f>COUNTIF('Celkové pořadí'!$E:$E,'Dělené umístění'!$B80)</f>
        <v>0</v>
      </c>
      <c r="D80" s="99">
        <f>COUNTIF('1S - Super Open'!D:D,'Dělené umístění'!B80)</f>
        <v>0</v>
      </c>
      <c r="E80" s="99">
        <f>COUNTIF('1 - Open'!$D:$D,'Dělené umístění'!$B80)</f>
        <v>0</v>
      </c>
      <c r="F80" s="99">
        <f>COUNTIF('2 - Racer'!$D:$D,'Dělené umístění'!$B80)</f>
        <v>0</v>
      </c>
      <c r="G80" s="99">
        <f>COUNTIF('3 - Racer Cruiser'!$D:$D,'Dělené umístění'!$B80)</f>
        <v>0</v>
      </c>
      <c r="H80" s="99">
        <f>COUNTIF('4 - Cruiser lehký'!$D:$D,'Dělené umístění'!$B80)</f>
        <v>0</v>
      </c>
      <c r="I80" s="99">
        <f>COUNTIF('5 - Cruiser těžký'!$D:$D,'Dělené umístění'!$B80)</f>
        <v>0</v>
      </c>
    </row>
    <row r="81" spans="2:9" x14ac:dyDescent="0.25">
      <c r="B81" s="99">
        <v>79</v>
      </c>
      <c r="C81" s="99">
        <f>COUNTIF('Celkové pořadí'!$E:$E,'Dělené umístění'!$B81)</f>
        <v>0</v>
      </c>
      <c r="D81" s="99">
        <f>COUNTIF('1S - Super Open'!D:D,'Dělené umístění'!B81)</f>
        <v>0</v>
      </c>
      <c r="E81" s="99">
        <f>COUNTIF('1 - Open'!$D:$D,'Dělené umístění'!$B81)</f>
        <v>0</v>
      </c>
      <c r="F81" s="99">
        <f>COUNTIF('2 - Racer'!$D:$D,'Dělené umístění'!$B81)</f>
        <v>0</v>
      </c>
      <c r="G81" s="99">
        <f>COUNTIF('3 - Racer Cruiser'!$D:$D,'Dělené umístění'!$B81)</f>
        <v>0</v>
      </c>
      <c r="H81" s="99">
        <f>COUNTIF('4 - Cruiser lehký'!$D:$D,'Dělené umístění'!$B81)</f>
        <v>0</v>
      </c>
      <c r="I81" s="99">
        <f>COUNTIF('5 - Cruiser těžký'!$D:$D,'Dělené umístění'!$B81)</f>
        <v>0</v>
      </c>
    </row>
    <row r="82" spans="2:9" x14ac:dyDescent="0.25">
      <c r="B82" s="99">
        <v>80</v>
      </c>
      <c r="C82" s="99">
        <f>COUNTIF('Celkové pořadí'!$E:$E,'Dělené umístění'!$B82)</f>
        <v>0</v>
      </c>
      <c r="D82" s="99">
        <f>COUNTIF('1S - Super Open'!D:D,'Dělené umístění'!B82)</f>
        <v>0</v>
      </c>
      <c r="E82" s="99">
        <f>COUNTIF('1 - Open'!$D:$D,'Dělené umístění'!$B82)</f>
        <v>0</v>
      </c>
      <c r="F82" s="99">
        <f>COUNTIF('2 - Racer'!$D:$D,'Dělené umístění'!$B82)</f>
        <v>0</v>
      </c>
      <c r="G82" s="99">
        <f>COUNTIF('3 - Racer Cruiser'!$D:$D,'Dělené umístění'!$B82)</f>
        <v>0</v>
      </c>
      <c r="H82" s="99">
        <f>COUNTIF('4 - Cruiser lehký'!$D:$D,'Dělené umístění'!$B82)</f>
        <v>0</v>
      </c>
      <c r="I82" s="99">
        <f>COUNTIF('5 - Cruiser těžký'!$D:$D,'Dělené umístění'!$B82)</f>
        <v>1</v>
      </c>
    </row>
    <row r="83" spans="2:9" x14ac:dyDescent="0.25">
      <c r="B83" s="99">
        <v>81</v>
      </c>
      <c r="C83" s="99">
        <f>COUNTIF('Celkové pořadí'!$E:$E,'Dělené umístění'!$B83)</f>
        <v>0</v>
      </c>
      <c r="D83" s="99">
        <f>COUNTIF('1S - Super Open'!D:D,'Dělené umístění'!B83)</f>
        <v>0</v>
      </c>
      <c r="E83" s="99">
        <f>COUNTIF('1 - Open'!$D:$D,'Dělené umístění'!$B83)</f>
        <v>0</v>
      </c>
      <c r="F83" s="99">
        <f>COUNTIF('2 - Racer'!$D:$D,'Dělené umístění'!$B83)</f>
        <v>0</v>
      </c>
      <c r="G83" s="99">
        <f>COUNTIF('3 - Racer Cruiser'!$D:$D,'Dělené umístění'!$B83)</f>
        <v>0</v>
      </c>
      <c r="H83" s="99">
        <f>COUNTIF('4 - Cruiser lehký'!$D:$D,'Dělené umístění'!$B83)</f>
        <v>0</v>
      </c>
      <c r="I83" s="99">
        <f>COUNTIF('5 - Cruiser těžký'!$D:$D,'Dělené umístění'!$B83)</f>
        <v>0</v>
      </c>
    </row>
    <row r="84" spans="2:9" x14ac:dyDescent="0.25">
      <c r="B84" s="99">
        <v>82</v>
      </c>
      <c r="C84" s="99">
        <f>COUNTIF('Celkové pořadí'!$E:$E,'Dělené umístění'!$B84)</f>
        <v>0</v>
      </c>
      <c r="D84" s="99">
        <f>COUNTIF('1S - Super Open'!D:D,'Dělené umístění'!B84)</f>
        <v>0</v>
      </c>
      <c r="E84" s="99">
        <f>COUNTIF('1 - Open'!$D:$D,'Dělené umístění'!$B84)</f>
        <v>0</v>
      </c>
      <c r="F84" s="99">
        <f>COUNTIF('2 - Racer'!$D:$D,'Dělené umístění'!$B84)</f>
        <v>0</v>
      </c>
      <c r="G84" s="99">
        <f>COUNTIF('3 - Racer Cruiser'!$D:$D,'Dělené umístění'!$B84)</f>
        <v>0</v>
      </c>
      <c r="H84" s="99">
        <f>COUNTIF('4 - Cruiser lehký'!$D:$D,'Dělené umístění'!$B84)</f>
        <v>0</v>
      </c>
      <c r="I84" s="99">
        <f>COUNTIF('5 - Cruiser těžký'!$D:$D,'Dělené umístění'!$B84)</f>
        <v>0</v>
      </c>
    </row>
    <row r="85" spans="2:9" x14ac:dyDescent="0.25">
      <c r="B85" s="99">
        <v>83</v>
      </c>
      <c r="C85" s="99">
        <f>COUNTIF('Celkové pořadí'!$E:$E,'Dělené umístění'!$B85)</f>
        <v>0</v>
      </c>
      <c r="D85" s="99">
        <f>COUNTIF('1S - Super Open'!D:D,'Dělené umístění'!B85)</f>
        <v>0</v>
      </c>
      <c r="E85" s="99">
        <f>COUNTIF('1 - Open'!$D:$D,'Dělené umístění'!$B85)</f>
        <v>0</v>
      </c>
      <c r="F85" s="99">
        <f>COUNTIF('2 - Racer'!$D:$D,'Dělené umístění'!$B85)</f>
        <v>0</v>
      </c>
      <c r="G85" s="99">
        <f>COUNTIF('3 - Racer Cruiser'!$D:$D,'Dělené umístění'!$B85)</f>
        <v>0</v>
      </c>
      <c r="H85" s="99">
        <f>COUNTIF('4 - Cruiser lehký'!$D:$D,'Dělené umístění'!$B85)</f>
        <v>0</v>
      </c>
      <c r="I85" s="99">
        <f>COUNTIF('5 - Cruiser těžký'!$D:$D,'Dělené umístění'!$B85)</f>
        <v>0</v>
      </c>
    </row>
    <row r="86" spans="2:9" x14ac:dyDescent="0.25">
      <c r="B86" s="99">
        <v>84</v>
      </c>
      <c r="C86" s="99">
        <f>COUNTIF('Celkové pořadí'!$E:$E,'Dělené umístění'!$B86)</f>
        <v>0</v>
      </c>
      <c r="D86" s="99">
        <f>COUNTIF('1S - Super Open'!D:D,'Dělené umístění'!B86)</f>
        <v>0</v>
      </c>
      <c r="E86" s="99">
        <f>COUNTIF('1 - Open'!$D:$D,'Dělené umístění'!$B86)</f>
        <v>0</v>
      </c>
      <c r="F86" s="99">
        <f>COUNTIF('2 - Racer'!$D:$D,'Dělené umístění'!$B86)</f>
        <v>0</v>
      </c>
      <c r="G86" s="99">
        <f>COUNTIF('3 - Racer Cruiser'!$D:$D,'Dělené umístění'!$B86)</f>
        <v>0</v>
      </c>
      <c r="H86" s="99">
        <f>COUNTIF('4 - Cruiser lehký'!$D:$D,'Dělené umístění'!$B86)</f>
        <v>0</v>
      </c>
      <c r="I86" s="99">
        <f>COUNTIF('5 - Cruiser těžký'!$D:$D,'Dělené umístění'!$B86)</f>
        <v>0</v>
      </c>
    </row>
    <row r="87" spans="2:9" x14ac:dyDescent="0.25">
      <c r="B87" s="99">
        <v>85</v>
      </c>
      <c r="C87" s="99">
        <f>COUNTIF('Celkové pořadí'!$E:$E,'Dělené umístění'!$B87)</f>
        <v>0</v>
      </c>
      <c r="D87" s="99">
        <f>COUNTIF('1S - Super Open'!D:D,'Dělené umístění'!B87)</f>
        <v>0</v>
      </c>
      <c r="E87" s="99">
        <f>COUNTIF('1 - Open'!$D:$D,'Dělené umístění'!$B87)</f>
        <v>0</v>
      </c>
      <c r="F87" s="99">
        <f>COUNTIF('2 - Racer'!$D:$D,'Dělené umístění'!$B87)</f>
        <v>0</v>
      </c>
      <c r="G87" s="99">
        <f>COUNTIF('3 - Racer Cruiser'!$D:$D,'Dělené umístění'!$B87)</f>
        <v>0</v>
      </c>
      <c r="H87" s="99">
        <f>COUNTIF('4 - Cruiser lehký'!$D:$D,'Dělené umístění'!$B87)</f>
        <v>0</v>
      </c>
      <c r="I87" s="99">
        <f>COUNTIF('5 - Cruiser těžký'!$D:$D,'Dělené umístění'!$B87)</f>
        <v>0</v>
      </c>
    </row>
    <row r="88" spans="2:9" x14ac:dyDescent="0.25">
      <c r="B88" s="99">
        <v>86</v>
      </c>
      <c r="C88" s="99">
        <f>COUNTIF('Celkové pořadí'!$E:$E,'Dělené umístění'!$B88)</f>
        <v>0</v>
      </c>
      <c r="D88" s="99">
        <f>COUNTIF('1S - Super Open'!D:D,'Dělené umístění'!B88)</f>
        <v>0</v>
      </c>
      <c r="E88" s="99">
        <f>COUNTIF('1 - Open'!$D:$D,'Dělené umístění'!$B88)</f>
        <v>0</v>
      </c>
      <c r="F88" s="99">
        <f>COUNTIF('2 - Racer'!$D:$D,'Dělené umístění'!$B88)</f>
        <v>0</v>
      </c>
      <c r="G88" s="99">
        <f>COUNTIF('3 - Racer Cruiser'!$D:$D,'Dělené umístění'!$B88)</f>
        <v>0</v>
      </c>
      <c r="H88" s="99">
        <f>COUNTIF('4 - Cruiser lehký'!$D:$D,'Dělené umístění'!$B88)</f>
        <v>0</v>
      </c>
      <c r="I88" s="99">
        <f>COUNTIF('5 - Cruiser těžký'!$D:$D,'Dělené umístění'!$B88)</f>
        <v>0</v>
      </c>
    </row>
    <row r="89" spans="2:9" x14ac:dyDescent="0.25">
      <c r="B89" s="99">
        <v>87</v>
      </c>
      <c r="C89" s="99">
        <f>COUNTIF('Celkové pořadí'!$E:$E,'Dělené umístění'!$B89)</f>
        <v>0</v>
      </c>
      <c r="D89" s="99">
        <f>COUNTIF('1S - Super Open'!D:D,'Dělené umístění'!B89)</f>
        <v>0</v>
      </c>
      <c r="E89" s="99">
        <f>COUNTIF('1 - Open'!$D:$D,'Dělené umístění'!$B89)</f>
        <v>0</v>
      </c>
      <c r="F89" s="99">
        <f>COUNTIF('2 - Racer'!$D:$D,'Dělené umístění'!$B89)</f>
        <v>0</v>
      </c>
      <c r="G89" s="99">
        <f>COUNTIF('3 - Racer Cruiser'!$D:$D,'Dělené umístění'!$B89)</f>
        <v>0</v>
      </c>
      <c r="H89" s="99">
        <f>COUNTIF('4 - Cruiser lehký'!$D:$D,'Dělené umístění'!$B89)</f>
        <v>0</v>
      </c>
      <c r="I89" s="99">
        <f>COUNTIF('5 - Cruiser těžký'!$D:$D,'Dělené umístění'!$B89)</f>
        <v>0</v>
      </c>
    </row>
    <row r="90" spans="2:9" x14ac:dyDescent="0.25">
      <c r="B90" s="99">
        <v>88</v>
      </c>
      <c r="C90" s="99">
        <f>COUNTIF('Celkové pořadí'!$E:$E,'Dělené umístění'!$B90)</f>
        <v>0</v>
      </c>
      <c r="D90" s="99">
        <f>COUNTIF('1S - Super Open'!D:D,'Dělené umístění'!B90)</f>
        <v>0</v>
      </c>
      <c r="E90" s="99">
        <f>COUNTIF('1 - Open'!$D:$D,'Dělené umístění'!$B90)</f>
        <v>0</v>
      </c>
      <c r="F90" s="99">
        <f>COUNTIF('2 - Racer'!$D:$D,'Dělené umístění'!$B90)</f>
        <v>0</v>
      </c>
      <c r="G90" s="99">
        <f>COUNTIF('3 - Racer Cruiser'!$D:$D,'Dělené umístění'!$B90)</f>
        <v>0</v>
      </c>
      <c r="H90" s="99">
        <f>COUNTIF('4 - Cruiser lehký'!$D:$D,'Dělené umístění'!$B90)</f>
        <v>0</v>
      </c>
      <c r="I90" s="99">
        <f>COUNTIF('5 - Cruiser těžký'!$D:$D,'Dělené umístění'!$B90)</f>
        <v>0</v>
      </c>
    </row>
    <row r="91" spans="2:9" x14ac:dyDescent="0.25">
      <c r="B91" s="99">
        <v>89</v>
      </c>
      <c r="C91" s="99">
        <f>COUNTIF('Celkové pořadí'!$E:$E,'Dělené umístění'!$B91)</f>
        <v>0</v>
      </c>
      <c r="D91" s="99">
        <f>COUNTIF('1S - Super Open'!D:D,'Dělené umístění'!B91)</f>
        <v>0</v>
      </c>
      <c r="E91" s="99">
        <f>COUNTIF('1 - Open'!$D:$D,'Dělené umístění'!$B91)</f>
        <v>0</v>
      </c>
      <c r="F91" s="99">
        <f>COUNTIF('2 - Racer'!$D:$D,'Dělené umístění'!$B91)</f>
        <v>0</v>
      </c>
      <c r="G91" s="99">
        <f>COUNTIF('3 - Racer Cruiser'!$D:$D,'Dělené umístění'!$B91)</f>
        <v>0</v>
      </c>
      <c r="H91" s="99">
        <f>COUNTIF('4 - Cruiser lehký'!$D:$D,'Dělené umístění'!$B91)</f>
        <v>0</v>
      </c>
      <c r="I91" s="99">
        <f>COUNTIF('5 - Cruiser těžký'!$D:$D,'Dělené umístění'!$B91)</f>
        <v>0</v>
      </c>
    </row>
    <row r="92" spans="2:9" x14ac:dyDescent="0.25">
      <c r="B92" s="99">
        <v>90</v>
      </c>
      <c r="C92" s="99">
        <f>COUNTIF('Celkové pořadí'!$E:$E,'Dělené umístění'!$B92)</f>
        <v>0</v>
      </c>
      <c r="D92" s="99">
        <f>COUNTIF('1S - Super Open'!D:D,'Dělené umístění'!B92)</f>
        <v>0</v>
      </c>
      <c r="E92" s="99">
        <f>COUNTIF('1 - Open'!$D:$D,'Dělené umístění'!$B92)</f>
        <v>0</v>
      </c>
      <c r="F92" s="99">
        <f>COUNTIF('2 - Racer'!$D:$D,'Dělené umístění'!$B92)</f>
        <v>0</v>
      </c>
      <c r="G92" s="99">
        <f>COUNTIF('3 - Racer Cruiser'!$D:$D,'Dělené umístění'!$B92)</f>
        <v>0</v>
      </c>
      <c r="H92" s="99">
        <f>COUNTIF('4 - Cruiser lehký'!$D:$D,'Dělené umístění'!$B92)</f>
        <v>0</v>
      </c>
      <c r="I92" s="99">
        <f>COUNTIF('5 - Cruiser těžký'!$D:$D,'Dělené umístění'!$B92)</f>
        <v>0</v>
      </c>
    </row>
    <row r="93" spans="2:9" x14ac:dyDescent="0.25">
      <c r="B93" s="99">
        <v>91</v>
      </c>
      <c r="C93" s="99">
        <f>COUNTIF('Celkové pořadí'!$E:$E,'Dělené umístění'!$B93)</f>
        <v>0</v>
      </c>
      <c r="D93" s="99">
        <f>COUNTIF('1S - Super Open'!D:D,'Dělené umístění'!B93)</f>
        <v>0</v>
      </c>
      <c r="E93" s="99">
        <f>COUNTIF('1 - Open'!$D:$D,'Dělené umístění'!$B93)</f>
        <v>0</v>
      </c>
      <c r="F93" s="99">
        <f>COUNTIF('2 - Racer'!$D:$D,'Dělené umístění'!$B93)</f>
        <v>0</v>
      </c>
      <c r="G93" s="99">
        <f>COUNTIF('3 - Racer Cruiser'!$D:$D,'Dělené umístění'!$B93)</f>
        <v>0</v>
      </c>
      <c r="H93" s="99">
        <f>COUNTIF('4 - Cruiser lehký'!$D:$D,'Dělené umístění'!$B93)</f>
        <v>0</v>
      </c>
      <c r="I93" s="99">
        <f>COUNTIF('5 - Cruiser těžký'!$D:$D,'Dělené umístění'!$B93)</f>
        <v>0</v>
      </c>
    </row>
    <row r="94" spans="2:9" x14ac:dyDescent="0.25">
      <c r="B94" s="99">
        <v>92</v>
      </c>
      <c r="C94" s="99">
        <f>COUNTIF('Celkové pořadí'!$E:$E,'Dělené umístění'!$B94)</f>
        <v>0</v>
      </c>
      <c r="D94" s="99">
        <f>COUNTIF('1S - Super Open'!D:D,'Dělené umístění'!B94)</f>
        <v>0</v>
      </c>
      <c r="E94" s="99">
        <f>COUNTIF('1 - Open'!$D:$D,'Dělené umístění'!$B94)</f>
        <v>0</v>
      </c>
      <c r="F94" s="99">
        <f>COUNTIF('2 - Racer'!$D:$D,'Dělené umístění'!$B94)</f>
        <v>0</v>
      </c>
      <c r="G94" s="99">
        <f>COUNTIF('3 - Racer Cruiser'!$D:$D,'Dělené umístění'!$B94)</f>
        <v>0</v>
      </c>
      <c r="H94" s="99">
        <f>COUNTIF('4 - Cruiser lehký'!$D:$D,'Dělené umístění'!$B94)</f>
        <v>0</v>
      </c>
      <c r="I94" s="99">
        <f>COUNTIF('5 - Cruiser těžký'!$D:$D,'Dělené umístění'!$B94)</f>
        <v>0</v>
      </c>
    </row>
    <row r="95" spans="2:9" x14ac:dyDescent="0.25">
      <c r="B95" s="99">
        <v>93</v>
      </c>
      <c r="C95" s="99">
        <f>COUNTIF('Celkové pořadí'!$E:$E,'Dělené umístění'!$B95)</f>
        <v>1</v>
      </c>
      <c r="D95" s="99">
        <f>COUNTIF('1S - Super Open'!D:D,'Dělené umístění'!B95)</f>
        <v>0</v>
      </c>
      <c r="E95" s="99">
        <f>COUNTIF('1 - Open'!$D:$D,'Dělené umístění'!$B95)</f>
        <v>0</v>
      </c>
      <c r="F95" s="99">
        <f>COUNTIF('2 - Racer'!$D:$D,'Dělené umístění'!$B95)</f>
        <v>0</v>
      </c>
      <c r="G95" s="99">
        <f>COUNTIF('3 - Racer Cruiser'!$D:$D,'Dělené umístění'!$B95)</f>
        <v>0</v>
      </c>
      <c r="H95" s="99">
        <f>COUNTIF('4 - Cruiser lehký'!$D:$D,'Dělené umístění'!$B95)</f>
        <v>0</v>
      </c>
      <c r="I95" s="99">
        <f>COUNTIF('5 - Cruiser těžký'!$D:$D,'Dělené umístění'!$B95)</f>
        <v>0</v>
      </c>
    </row>
    <row r="96" spans="2:9" x14ac:dyDescent="0.25">
      <c r="B96" s="99">
        <v>94</v>
      </c>
      <c r="C96" s="99">
        <f>COUNTIF('Celkové pořadí'!$E:$E,'Dělené umístění'!$B96)</f>
        <v>0</v>
      </c>
      <c r="D96" s="99">
        <f>COUNTIF('1S - Super Open'!D:D,'Dělené umístění'!B96)</f>
        <v>0</v>
      </c>
      <c r="E96" s="99">
        <f>COUNTIF('1 - Open'!$D:$D,'Dělené umístění'!$B96)</f>
        <v>0</v>
      </c>
      <c r="F96" s="99">
        <f>COUNTIF('2 - Racer'!$D:$D,'Dělené umístění'!$B96)</f>
        <v>0</v>
      </c>
      <c r="G96" s="99">
        <f>COUNTIF('3 - Racer Cruiser'!$D:$D,'Dělené umístění'!$B96)</f>
        <v>0</v>
      </c>
      <c r="H96" s="99">
        <f>COUNTIF('4 - Cruiser lehký'!$D:$D,'Dělené umístění'!$B96)</f>
        <v>0</v>
      </c>
      <c r="I96" s="99">
        <f>COUNTIF('5 - Cruiser těžký'!$D:$D,'Dělené umístění'!$B96)</f>
        <v>0</v>
      </c>
    </row>
    <row r="97" spans="2:9" x14ac:dyDescent="0.25">
      <c r="B97" s="99">
        <v>95</v>
      </c>
      <c r="C97" s="99">
        <f>COUNTIF('Celkové pořadí'!$E:$E,'Dělené umístění'!$B97)</f>
        <v>0</v>
      </c>
      <c r="D97" s="99">
        <f>COUNTIF('1S - Super Open'!D:D,'Dělené umístění'!B97)</f>
        <v>0</v>
      </c>
      <c r="E97" s="99">
        <f>COUNTIF('1 - Open'!$D:$D,'Dělené umístění'!$B97)</f>
        <v>0</v>
      </c>
      <c r="F97" s="99">
        <f>COUNTIF('2 - Racer'!$D:$D,'Dělené umístění'!$B97)</f>
        <v>0</v>
      </c>
      <c r="G97" s="99">
        <f>COUNTIF('3 - Racer Cruiser'!$D:$D,'Dělené umístění'!$B97)</f>
        <v>0</v>
      </c>
      <c r="H97" s="99">
        <f>COUNTIF('4 - Cruiser lehký'!$D:$D,'Dělené umístění'!$B97)</f>
        <v>0</v>
      </c>
      <c r="I97" s="99">
        <f>COUNTIF('5 - Cruiser těžký'!$D:$D,'Dělené umístění'!$B97)</f>
        <v>0</v>
      </c>
    </row>
    <row r="98" spans="2:9" x14ac:dyDescent="0.25">
      <c r="B98" s="99">
        <v>96</v>
      </c>
      <c r="C98" s="99">
        <f>COUNTIF('Celkové pořadí'!$E:$E,'Dělené umístění'!$B98)</f>
        <v>0</v>
      </c>
      <c r="D98" s="99">
        <f>COUNTIF('1S - Super Open'!D:D,'Dělené umístění'!B98)</f>
        <v>0</v>
      </c>
      <c r="E98" s="99">
        <f>COUNTIF('1 - Open'!$D:$D,'Dělené umístění'!$B98)</f>
        <v>0</v>
      </c>
      <c r="F98" s="99">
        <f>COUNTIF('2 - Racer'!$D:$D,'Dělené umístění'!$B98)</f>
        <v>0</v>
      </c>
      <c r="G98" s="99">
        <f>COUNTIF('3 - Racer Cruiser'!$D:$D,'Dělené umístění'!$B98)</f>
        <v>0</v>
      </c>
      <c r="H98" s="99">
        <f>COUNTIF('4 - Cruiser lehký'!$D:$D,'Dělené umístění'!$B98)</f>
        <v>0</v>
      </c>
      <c r="I98" s="99">
        <f>COUNTIF('5 - Cruiser těžký'!$D:$D,'Dělené umístění'!$B98)</f>
        <v>0</v>
      </c>
    </row>
    <row r="99" spans="2:9" x14ac:dyDescent="0.25">
      <c r="B99" s="99">
        <v>97</v>
      </c>
      <c r="C99" s="99">
        <f>COUNTIF('Celkové pořadí'!$E:$E,'Dělené umístění'!$B99)</f>
        <v>0</v>
      </c>
      <c r="D99" s="99">
        <f>COUNTIF('1S - Super Open'!D:D,'Dělené umístění'!B99)</f>
        <v>0</v>
      </c>
      <c r="E99" s="99">
        <f>COUNTIF('1 - Open'!$D:$D,'Dělené umístění'!$B99)</f>
        <v>0</v>
      </c>
      <c r="F99" s="99">
        <f>COUNTIF('2 - Racer'!$D:$D,'Dělené umístění'!$B99)</f>
        <v>0</v>
      </c>
      <c r="G99" s="99">
        <f>COUNTIF('3 - Racer Cruiser'!$D:$D,'Dělené umístění'!$B99)</f>
        <v>0</v>
      </c>
      <c r="H99" s="99">
        <f>COUNTIF('4 - Cruiser lehký'!$D:$D,'Dělené umístění'!$B99)</f>
        <v>0</v>
      </c>
      <c r="I99" s="99">
        <f>COUNTIF('5 - Cruiser těžký'!$D:$D,'Dělené umístění'!$B99)</f>
        <v>0</v>
      </c>
    </row>
    <row r="100" spans="2:9" x14ac:dyDescent="0.25">
      <c r="B100" s="99">
        <v>98</v>
      </c>
      <c r="C100" s="99">
        <f>COUNTIF('Celkové pořadí'!$E:$E,'Dělené umístění'!$B100)</f>
        <v>0</v>
      </c>
      <c r="D100" s="99">
        <f>COUNTIF('1S - Super Open'!D:D,'Dělené umístění'!B100)</f>
        <v>0</v>
      </c>
      <c r="E100" s="99">
        <f>COUNTIF('1 - Open'!$D:$D,'Dělené umístění'!$B100)</f>
        <v>0</v>
      </c>
      <c r="F100" s="99">
        <f>COUNTIF('2 - Racer'!$D:$D,'Dělené umístění'!$B100)</f>
        <v>0</v>
      </c>
      <c r="G100" s="99">
        <f>COUNTIF('3 - Racer Cruiser'!$D:$D,'Dělené umístění'!$B100)</f>
        <v>0</v>
      </c>
      <c r="H100" s="99">
        <f>COUNTIF('4 - Cruiser lehký'!$D:$D,'Dělené umístění'!$B100)</f>
        <v>0</v>
      </c>
      <c r="I100" s="99">
        <f>COUNTIF('5 - Cruiser těžký'!$D:$D,'Dělené umístění'!$B100)</f>
        <v>0</v>
      </c>
    </row>
    <row r="101" spans="2:9" x14ac:dyDescent="0.25">
      <c r="B101" s="99">
        <v>99</v>
      </c>
      <c r="C101" s="99">
        <f>COUNTIF('Celkové pořadí'!$E:$E,'Dělené umístění'!$B101)</f>
        <v>1</v>
      </c>
      <c r="D101" s="99">
        <f>COUNTIF('1S - Super Open'!D:D,'Dělené umístění'!B101)</f>
        <v>0</v>
      </c>
      <c r="E101" s="99">
        <f>COUNTIF('1 - Open'!$D:$D,'Dělené umístění'!$B101)</f>
        <v>0</v>
      </c>
      <c r="F101" s="99">
        <f>COUNTIF('2 - Racer'!$D:$D,'Dělené umístění'!$B101)</f>
        <v>0</v>
      </c>
      <c r="G101" s="99">
        <f>COUNTIF('3 - Racer Cruiser'!$D:$D,'Dělené umístění'!$B101)</f>
        <v>0</v>
      </c>
      <c r="H101" s="99">
        <f>COUNTIF('4 - Cruiser lehký'!$D:$D,'Dělené umístění'!$B101)</f>
        <v>0</v>
      </c>
      <c r="I101" s="99">
        <f>COUNTIF('5 - Cruiser těžký'!$D:$D,'Dělené umístění'!$B101)</f>
        <v>0</v>
      </c>
    </row>
    <row r="102" spans="2:9" x14ac:dyDescent="0.25">
      <c r="B102" s="99">
        <v>100</v>
      </c>
      <c r="C102" s="99">
        <f>COUNTIF('Celkové pořadí'!$E:$E,'Dělené umístění'!$B102)</f>
        <v>0</v>
      </c>
      <c r="D102" s="99">
        <f>COUNTIF('1S - Super Open'!D:D,'Dělené umístění'!B102)</f>
        <v>0</v>
      </c>
      <c r="E102" s="99">
        <f>COUNTIF('1 - Open'!$D:$D,'Dělené umístění'!$B102)</f>
        <v>0</v>
      </c>
      <c r="F102" s="99">
        <f>COUNTIF('2 - Racer'!$D:$D,'Dělené umístění'!$B102)</f>
        <v>0</v>
      </c>
      <c r="G102" s="99">
        <f>COUNTIF('3 - Racer Cruiser'!$D:$D,'Dělené umístění'!$B102)</f>
        <v>0</v>
      </c>
      <c r="H102" s="99">
        <f>COUNTIF('4 - Cruiser lehký'!$D:$D,'Dělené umístění'!$B102)</f>
        <v>0</v>
      </c>
      <c r="I102" s="99">
        <f>COUNTIF('5 - Cruiser těžký'!$D:$D,'Dělené umístění'!$B102)</f>
        <v>0</v>
      </c>
    </row>
    <row r="103" spans="2:9" x14ac:dyDescent="0.25">
      <c r="B103" s="99">
        <v>101</v>
      </c>
      <c r="C103" s="99">
        <f>COUNTIF('Celkové pořadí'!$E:$E,'Dělené umístění'!$B103)</f>
        <v>1</v>
      </c>
      <c r="D103" s="99">
        <f>COUNTIF('1S - Super Open'!D:D,'Dělené umístění'!B103)</f>
        <v>0</v>
      </c>
      <c r="E103" s="99">
        <f>COUNTIF('1 - Open'!$D:$D,'Dělené umístění'!$B103)</f>
        <v>0</v>
      </c>
      <c r="F103" s="99">
        <f>COUNTIF('2 - Racer'!$D:$D,'Dělené umístění'!$B103)</f>
        <v>0</v>
      </c>
      <c r="G103" s="99">
        <f>COUNTIF('3 - Racer Cruiser'!$D:$D,'Dělené umístění'!$B103)</f>
        <v>0</v>
      </c>
      <c r="H103" s="99">
        <f>COUNTIF('4 - Cruiser lehký'!$D:$D,'Dělené umístění'!$B103)</f>
        <v>0</v>
      </c>
      <c r="I103" s="99">
        <f>COUNTIF('5 - Cruiser těžký'!$D:$D,'Dělené umístění'!$B103)</f>
        <v>0</v>
      </c>
    </row>
    <row r="104" spans="2:9" x14ac:dyDescent="0.25">
      <c r="B104" s="99">
        <v>102</v>
      </c>
      <c r="C104" s="99">
        <f>COUNTIF('Celkové pořadí'!$E:$E,'Dělené umístění'!$B104)</f>
        <v>0</v>
      </c>
      <c r="D104" s="99">
        <f>COUNTIF('1S - Super Open'!D:D,'Dělené umístění'!B104)</f>
        <v>0</v>
      </c>
      <c r="E104" s="99">
        <f>COUNTIF('1 - Open'!$D:$D,'Dělené umístění'!$B104)</f>
        <v>0</v>
      </c>
      <c r="F104" s="99">
        <f>COUNTIF('2 - Racer'!$D:$D,'Dělené umístění'!$B104)</f>
        <v>0</v>
      </c>
      <c r="G104" s="99">
        <f>COUNTIF('3 - Racer Cruiser'!$D:$D,'Dělené umístění'!$B104)</f>
        <v>0</v>
      </c>
      <c r="H104" s="99">
        <f>COUNTIF('4 - Cruiser lehký'!$D:$D,'Dělené umístění'!$B104)</f>
        <v>0</v>
      </c>
      <c r="I104" s="99">
        <f>COUNTIF('5 - Cruiser těžký'!$D:$D,'Dělené umístění'!$B104)</f>
        <v>0</v>
      </c>
    </row>
    <row r="105" spans="2:9" x14ac:dyDescent="0.25">
      <c r="B105" s="99">
        <v>103</v>
      </c>
      <c r="C105" s="99">
        <f>COUNTIF('Celkové pořadí'!$E:$E,'Dělené umístění'!$B105)</f>
        <v>0</v>
      </c>
      <c r="D105" s="99">
        <f>COUNTIF('1S - Super Open'!D:D,'Dělené umístění'!B105)</f>
        <v>0</v>
      </c>
      <c r="E105" s="99">
        <f>COUNTIF('1 - Open'!$D:$D,'Dělené umístění'!$B105)</f>
        <v>0</v>
      </c>
      <c r="F105" s="99">
        <f>COUNTIF('2 - Racer'!$D:$D,'Dělené umístění'!$B105)</f>
        <v>0</v>
      </c>
      <c r="G105" s="99">
        <f>COUNTIF('3 - Racer Cruiser'!$D:$D,'Dělené umístění'!$B105)</f>
        <v>0</v>
      </c>
      <c r="H105" s="99">
        <f>COUNTIF('4 - Cruiser lehký'!$D:$D,'Dělené umístění'!$B105)</f>
        <v>0</v>
      </c>
      <c r="I105" s="99">
        <f>COUNTIF('5 - Cruiser těžký'!$D:$D,'Dělené umístění'!$B105)</f>
        <v>0</v>
      </c>
    </row>
    <row r="106" spans="2:9" x14ac:dyDescent="0.25">
      <c r="B106" s="99">
        <v>104</v>
      </c>
      <c r="C106" s="99">
        <f>COUNTIF('Celkové pořadí'!$E:$E,'Dělené umístění'!$B106)</f>
        <v>0</v>
      </c>
      <c r="D106" s="99">
        <f>COUNTIF('1S - Super Open'!D:D,'Dělené umístění'!B106)</f>
        <v>0</v>
      </c>
      <c r="E106" s="99">
        <f>COUNTIF('1 - Open'!$D:$D,'Dělené umístění'!$B106)</f>
        <v>0</v>
      </c>
      <c r="F106" s="99">
        <f>COUNTIF('2 - Racer'!$D:$D,'Dělené umístění'!$B106)</f>
        <v>0</v>
      </c>
      <c r="G106" s="99">
        <f>COUNTIF('3 - Racer Cruiser'!$D:$D,'Dělené umístění'!$B106)</f>
        <v>0</v>
      </c>
      <c r="H106" s="99">
        <f>COUNTIF('4 - Cruiser lehký'!$D:$D,'Dělené umístění'!$B106)</f>
        <v>0</v>
      </c>
      <c r="I106" s="99">
        <f>COUNTIF('5 - Cruiser těžký'!$D:$D,'Dělené umístění'!$B106)</f>
        <v>0</v>
      </c>
    </row>
    <row r="107" spans="2:9" x14ac:dyDescent="0.25">
      <c r="B107" s="99">
        <v>105</v>
      </c>
      <c r="C107" s="99">
        <f>COUNTIF('Celkové pořadí'!$E:$E,'Dělené umístění'!$B107)</f>
        <v>0</v>
      </c>
      <c r="D107" s="99">
        <f>COUNTIF('1S - Super Open'!D:D,'Dělené umístění'!B107)</f>
        <v>0</v>
      </c>
      <c r="E107" s="99">
        <f>COUNTIF('1 - Open'!$D:$D,'Dělené umístění'!$B107)</f>
        <v>0</v>
      </c>
      <c r="F107" s="99">
        <f>COUNTIF('2 - Racer'!$D:$D,'Dělené umístění'!$B107)</f>
        <v>0</v>
      </c>
      <c r="G107" s="99">
        <f>COUNTIF('3 - Racer Cruiser'!$D:$D,'Dělené umístění'!$B107)</f>
        <v>0</v>
      </c>
      <c r="H107" s="99">
        <f>COUNTIF('4 - Cruiser lehký'!$D:$D,'Dělené umístění'!$B107)</f>
        <v>0</v>
      </c>
      <c r="I107" s="99">
        <f>COUNTIF('5 - Cruiser těžký'!$D:$D,'Dělené umístění'!$B107)</f>
        <v>0</v>
      </c>
    </row>
    <row r="108" spans="2:9" x14ac:dyDescent="0.25">
      <c r="B108" s="99">
        <v>106</v>
      </c>
      <c r="C108" s="99">
        <f>COUNTIF('Celkové pořadí'!$E:$E,'Dělené umístění'!$B108)</f>
        <v>0</v>
      </c>
      <c r="D108" s="99">
        <f>COUNTIF('1S - Super Open'!D:D,'Dělené umístění'!B108)</f>
        <v>0</v>
      </c>
      <c r="E108" s="99">
        <f>COUNTIF('1 - Open'!$D:$D,'Dělené umístění'!$B108)</f>
        <v>0</v>
      </c>
      <c r="F108" s="99">
        <f>COUNTIF('2 - Racer'!$D:$D,'Dělené umístění'!$B108)</f>
        <v>0</v>
      </c>
      <c r="G108" s="99">
        <f>COUNTIF('3 - Racer Cruiser'!$D:$D,'Dělené umístění'!$B108)</f>
        <v>0</v>
      </c>
      <c r="H108" s="99">
        <f>COUNTIF('4 - Cruiser lehký'!$D:$D,'Dělené umístění'!$B108)</f>
        <v>0</v>
      </c>
      <c r="I108" s="99">
        <f>COUNTIF('5 - Cruiser těžký'!$D:$D,'Dělené umístění'!$B108)</f>
        <v>0</v>
      </c>
    </row>
    <row r="109" spans="2:9" x14ac:dyDescent="0.25">
      <c r="B109" s="99">
        <v>107</v>
      </c>
      <c r="C109" s="99">
        <f>COUNTIF('Celkové pořadí'!$E:$E,'Dělené umístění'!$B109)</f>
        <v>2</v>
      </c>
      <c r="D109" s="99">
        <f>COUNTIF('1S - Super Open'!D:D,'Dělené umístění'!B109)</f>
        <v>0</v>
      </c>
      <c r="E109" s="99">
        <f>COUNTIF('1 - Open'!$D:$D,'Dělené umístění'!$B109)</f>
        <v>0</v>
      </c>
      <c r="F109" s="99">
        <f>COUNTIF('2 - Racer'!$D:$D,'Dělené umístění'!$B109)</f>
        <v>0</v>
      </c>
      <c r="G109" s="99">
        <f>COUNTIF('3 - Racer Cruiser'!$D:$D,'Dělené umístění'!$B109)</f>
        <v>0</v>
      </c>
      <c r="H109" s="99">
        <f>COUNTIF('4 - Cruiser lehký'!$D:$D,'Dělené umístění'!$B109)</f>
        <v>0</v>
      </c>
      <c r="I109" s="99">
        <f>COUNTIF('5 - Cruiser těžký'!$D:$D,'Dělené umístění'!$B109)</f>
        <v>0</v>
      </c>
    </row>
    <row r="110" spans="2:9" x14ac:dyDescent="0.25">
      <c r="B110" s="99">
        <v>108</v>
      </c>
      <c r="C110" s="99">
        <f>COUNTIF('Celkové pořadí'!$E:$E,'Dělené umístění'!$B110)</f>
        <v>1</v>
      </c>
      <c r="D110" s="99">
        <f>COUNTIF('1S - Super Open'!D:D,'Dělené umístění'!B110)</f>
        <v>0</v>
      </c>
      <c r="E110" s="99">
        <f>COUNTIF('1 - Open'!$D:$D,'Dělené umístění'!$B110)</f>
        <v>0</v>
      </c>
      <c r="F110" s="99">
        <f>COUNTIF('2 - Racer'!$D:$D,'Dělené umístění'!$B110)</f>
        <v>0</v>
      </c>
      <c r="G110" s="99">
        <f>COUNTIF('3 - Racer Cruiser'!$D:$D,'Dělené umístění'!$B110)</f>
        <v>0</v>
      </c>
      <c r="H110" s="99">
        <f>COUNTIF('4 - Cruiser lehký'!$D:$D,'Dělené umístění'!$B110)</f>
        <v>0</v>
      </c>
      <c r="I110" s="99">
        <f>COUNTIF('5 - Cruiser těžký'!$D:$D,'Dělené umístění'!$B110)</f>
        <v>0</v>
      </c>
    </row>
    <row r="111" spans="2:9" x14ac:dyDescent="0.25">
      <c r="B111" s="99">
        <v>109</v>
      </c>
      <c r="C111" s="99">
        <f>COUNTIF('Celkové pořadí'!$E:$E,'Dělené umístění'!$B111)</f>
        <v>1</v>
      </c>
      <c r="D111" s="99">
        <f>COUNTIF('1S - Super Open'!D:D,'Dělené umístění'!B111)</f>
        <v>0</v>
      </c>
      <c r="E111" s="99">
        <f>COUNTIF('1 - Open'!$D:$D,'Dělené umístění'!$B111)</f>
        <v>0</v>
      </c>
      <c r="F111" s="99">
        <f>COUNTIF('2 - Racer'!$D:$D,'Dělené umístění'!$B111)</f>
        <v>0</v>
      </c>
      <c r="G111" s="99">
        <f>COUNTIF('3 - Racer Cruiser'!$D:$D,'Dělené umístění'!$B111)</f>
        <v>0</v>
      </c>
      <c r="H111" s="99">
        <f>COUNTIF('4 - Cruiser lehký'!$D:$D,'Dělené umístění'!$B111)</f>
        <v>0</v>
      </c>
      <c r="I111" s="99">
        <f>COUNTIF('5 - Cruiser těžký'!$D:$D,'Dělené umístění'!$B111)</f>
        <v>0</v>
      </c>
    </row>
    <row r="112" spans="2:9" x14ac:dyDescent="0.25">
      <c r="B112" s="99">
        <v>110</v>
      </c>
      <c r="C112" s="99">
        <f>COUNTIF('Celkové pořadí'!$E:$E,'Dělené umístění'!$B112)</f>
        <v>0</v>
      </c>
      <c r="D112" s="99">
        <f>COUNTIF('1S - Super Open'!D:D,'Dělené umístění'!B112)</f>
        <v>0</v>
      </c>
      <c r="E112" s="99">
        <f>COUNTIF('1 - Open'!$D:$D,'Dělené umístění'!$B112)</f>
        <v>0</v>
      </c>
      <c r="F112" s="99">
        <f>COUNTIF('2 - Racer'!$D:$D,'Dělené umístění'!$B112)</f>
        <v>0</v>
      </c>
      <c r="G112" s="99">
        <f>COUNTIF('3 - Racer Cruiser'!$D:$D,'Dělené umístění'!$B112)</f>
        <v>0</v>
      </c>
      <c r="H112" s="99">
        <f>COUNTIF('4 - Cruiser lehký'!$D:$D,'Dělené umístění'!$B112)</f>
        <v>0</v>
      </c>
      <c r="I112" s="99">
        <f>COUNTIF('5 - Cruiser těžký'!$D:$D,'Dělené umístění'!$B112)</f>
        <v>0</v>
      </c>
    </row>
    <row r="113" spans="2:9" x14ac:dyDescent="0.25">
      <c r="B113" s="99">
        <v>111</v>
      </c>
      <c r="C113" s="99">
        <f>COUNTIF('Celkové pořadí'!$E:$E,'Dělené umístění'!$B113)</f>
        <v>0</v>
      </c>
      <c r="D113" s="99">
        <f>COUNTIF('1S - Super Open'!D:D,'Dělené umístění'!B113)</f>
        <v>0</v>
      </c>
      <c r="E113" s="99">
        <f>COUNTIF('1 - Open'!$D:$D,'Dělené umístění'!$B113)</f>
        <v>0</v>
      </c>
      <c r="F113" s="99">
        <f>COUNTIF('2 - Racer'!$D:$D,'Dělené umístění'!$B113)</f>
        <v>0</v>
      </c>
      <c r="G113" s="99">
        <f>COUNTIF('3 - Racer Cruiser'!$D:$D,'Dělené umístění'!$B113)</f>
        <v>0</v>
      </c>
      <c r="H113" s="99">
        <f>COUNTIF('4 - Cruiser lehký'!$D:$D,'Dělené umístění'!$B113)</f>
        <v>0</v>
      </c>
      <c r="I113" s="99">
        <f>COUNTIF('5 - Cruiser těžký'!$D:$D,'Dělené umístění'!$B113)</f>
        <v>0</v>
      </c>
    </row>
    <row r="114" spans="2:9" x14ac:dyDescent="0.25">
      <c r="B114" s="99">
        <v>112</v>
      </c>
      <c r="C114" s="99">
        <f>COUNTIF('Celkové pořadí'!$E:$E,'Dělené umístění'!$B114)</f>
        <v>0</v>
      </c>
      <c r="D114" s="99">
        <f>COUNTIF('1S - Super Open'!D:D,'Dělené umístění'!B114)</f>
        <v>0</v>
      </c>
      <c r="E114" s="99">
        <f>COUNTIF('1 - Open'!$D:$D,'Dělené umístění'!$B114)</f>
        <v>0</v>
      </c>
      <c r="F114" s="99">
        <f>COUNTIF('2 - Racer'!$D:$D,'Dělené umístění'!$B114)</f>
        <v>0</v>
      </c>
      <c r="G114" s="99">
        <f>COUNTIF('3 - Racer Cruiser'!$D:$D,'Dělené umístění'!$B114)</f>
        <v>0</v>
      </c>
      <c r="H114" s="99">
        <f>COUNTIF('4 - Cruiser lehký'!$D:$D,'Dělené umístění'!$B114)</f>
        <v>0</v>
      </c>
      <c r="I114" s="99">
        <f>COUNTIF('5 - Cruiser těžký'!$D:$D,'Dělené umístění'!$B114)</f>
        <v>0</v>
      </c>
    </row>
    <row r="115" spans="2:9" x14ac:dyDescent="0.25">
      <c r="B115" s="99">
        <v>113</v>
      </c>
      <c r="C115" s="99">
        <f>COUNTIF('Celkové pořadí'!$E:$E,'Dělené umístění'!$B115)</f>
        <v>0</v>
      </c>
      <c r="D115" s="99">
        <f>COUNTIF('1S - Super Open'!D:D,'Dělené umístění'!B115)</f>
        <v>0</v>
      </c>
      <c r="E115" s="99">
        <f>COUNTIF('1 - Open'!$D:$D,'Dělené umístění'!$B115)</f>
        <v>0</v>
      </c>
      <c r="F115" s="99">
        <f>COUNTIF('2 - Racer'!$D:$D,'Dělené umístění'!$B115)</f>
        <v>0</v>
      </c>
      <c r="G115" s="99">
        <f>COUNTIF('3 - Racer Cruiser'!$D:$D,'Dělené umístění'!$B115)</f>
        <v>0</v>
      </c>
      <c r="H115" s="99">
        <f>COUNTIF('4 - Cruiser lehký'!$D:$D,'Dělené umístění'!$B115)</f>
        <v>0</v>
      </c>
      <c r="I115" s="99">
        <f>COUNTIF('5 - Cruiser těžký'!$D:$D,'Dělené umístění'!$B115)</f>
        <v>0</v>
      </c>
    </row>
    <row r="116" spans="2:9" x14ac:dyDescent="0.25">
      <c r="B116" s="99">
        <v>114</v>
      </c>
      <c r="C116" s="99">
        <f>COUNTIF('Celkové pořadí'!$E:$E,'Dělené umístění'!$B116)</f>
        <v>0</v>
      </c>
      <c r="D116" s="99">
        <f>COUNTIF('1S - Super Open'!D:D,'Dělené umístění'!B116)</f>
        <v>0</v>
      </c>
      <c r="E116" s="99">
        <f>COUNTIF('1 - Open'!$D:$D,'Dělené umístění'!$B116)</f>
        <v>0</v>
      </c>
      <c r="F116" s="99">
        <f>COUNTIF('2 - Racer'!$D:$D,'Dělené umístění'!$B116)</f>
        <v>0</v>
      </c>
      <c r="G116" s="99">
        <f>COUNTIF('3 - Racer Cruiser'!$D:$D,'Dělené umístění'!$B116)</f>
        <v>0</v>
      </c>
      <c r="H116" s="99">
        <f>COUNTIF('4 - Cruiser lehký'!$D:$D,'Dělené umístění'!$B116)</f>
        <v>0</v>
      </c>
      <c r="I116" s="99">
        <f>COUNTIF('5 - Cruiser těžký'!$D:$D,'Dělené umístění'!$B116)</f>
        <v>0</v>
      </c>
    </row>
    <row r="117" spans="2:9" x14ac:dyDescent="0.25">
      <c r="B117" s="99">
        <v>115</v>
      </c>
      <c r="C117" s="99">
        <f>COUNTIF('Celkové pořadí'!$E:$E,'Dělené umístění'!$B117)</f>
        <v>1</v>
      </c>
      <c r="D117" s="99">
        <f>COUNTIF('1S - Super Open'!D:D,'Dělené umístění'!B117)</f>
        <v>0</v>
      </c>
      <c r="E117" s="99">
        <f>COUNTIF('1 - Open'!$D:$D,'Dělené umístění'!$B117)</f>
        <v>0</v>
      </c>
      <c r="F117" s="99">
        <f>COUNTIF('2 - Racer'!$D:$D,'Dělené umístění'!$B117)</f>
        <v>0</v>
      </c>
      <c r="G117" s="99">
        <f>COUNTIF('3 - Racer Cruiser'!$D:$D,'Dělené umístění'!$B117)</f>
        <v>0</v>
      </c>
      <c r="H117" s="99">
        <f>COUNTIF('4 - Cruiser lehký'!$D:$D,'Dělené umístění'!$B117)</f>
        <v>0</v>
      </c>
      <c r="I117" s="99">
        <f>COUNTIF('5 - Cruiser těžký'!$D:$D,'Dělené umístění'!$B117)</f>
        <v>0</v>
      </c>
    </row>
    <row r="118" spans="2:9" x14ac:dyDescent="0.25">
      <c r="B118" s="99">
        <v>116</v>
      </c>
      <c r="C118" s="99">
        <f>COUNTIF('Celkové pořadí'!$E:$E,'Dělené umístění'!$B118)</f>
        <v>0</v>
      </c>
      <c r="D118" s="99">
        <f>COUNTIF('1S - Super Open'!D:D,'Dělené umístění'!B118)</f>
        <v>0</v>
      </c>
      <c r="E118" s="99">
        <f>COUNTIF('1 - Open'!$D:$D,'Dělené umístění'!$B118)</f>
        <v>0</v>
      </c>
      <c r="F118" s="99">
        <f>COUNTIF('2 - Racer'!$D:$D,'Dělené umístění'!$B118)</f>
        <v>0</v>
      </c>
      <c r="G118" s="99">
        <f>COUNTIF('3 - Racer Cruiser'!$D:$D,'Dělené umístění'!$B118)</f>
        <v>0</v>
      </c>
      <c r="H118" s="99">
        <f>COUNTIF('4 - Cruiser lehký'!$D:$D,'Dělené umístění'!$B118)</f>
        <v>0</v>
      </c>
      <c r="I118" s="99">
        <f>COUNTIF('5 - Cruiser těžký'!$D:$D,'Dělené umístění'!$B118)</f>
        <v>0</v>
      </c>
    </row>
    <row r="119" spans="2:9" x14ac:dyDescent="0.25">
      <c r="B119" s="99">
        <v>117</v>
      </c>
      <c r="C119" s="99">
        <f>COUNTIF('Celkové pořadí'!$E:$E,'Dělené umístění'!$B119)</f>
        <v>0</v>
      </c>
      <c r="D119" s="99">
        <f>COUNTIF('1S - Super Open'!D:D,'Dělené umístění'!B119)</f>
        <v>0</v>
      </c>
      <c r="E119" s="99">
        <f>COUNTIF('1 - Open'!$D:$D,'Dělené umístění'!$B119)</f>
        <v>0</v>
      </c>
      <c r="F119" s="99">
        <f>COUNTIF('2 - Racer'!$D:$D,'Dělené umístění'!$B119)</f>
        <v>0</v>
      </c>
      <c r="G119" s="99">
        <f>COUNTIF('3 - Racer Cruiser'!$D:$D,'Dělené umístění'!$B119)</f>
        <v>0</v>
      </c>
      <c r="H119" s="99">
        <f>COUNTIF('4 - Cruiser lehký'!$D:$D,'Dělené umístění'!$B119)</f>
        <v>0</v>
      </c>
      <c r="I119" s="99">
        <f>COUNTIF('5 - Cruiser těžký'!$D:$D,'Dělené umístění'!$B119)</f>
        <v>0</v>
      </c>
    </row>
    <row r="120" spans="2:9" x14ac:dyDescent="0.25">
      <c r="B120" s="99">
        <v>118</v>
      </c>
      <c r="C120" s="99">
        <f>COUNTIF('Celkové pořadí'!$E:$E,'Dělené umístění'!$B120)</f>
        <v>0</v>
      </c>
      <c r="D120" s="99">
        <f>COUNTIF('1S - Super Open'!D:D,'Dělené umístění'!B120)</f>
        <v>0</v>
      </c>
      <c r="E120" s="99">
        <f>COUNTIF('1 - Open'!$D:$D,'Dělené umístění'!$B120)</f>
        <v>0</v>
      </c>
      <c r="F120" s="99">
        <f>COUNTIF('2 - Racer'!$D:$D,'Dělené umístění'!$B120)</f>
        <v>0</v>
      </c>
      <c r="G120" s="99">
        <f>COUNTIF('3 - Racer Cruiser'!$D:$D,'Dělené umístění'!$B120)</f>
        <v>0</v>
      </c>
      <c r="H120" s="99">
        <f>COUNTIF('4 - Cruiser lehký'!$D:$D,'Dělené umístění'!$B120)</f>
        <v>0</v>
      </c>
      <c r="I120" s="99">
        <f>COUNTIF('5 - Cruiser těžký'!$D:$D,'Dělené umístění'!$B120)</f>
        <v>0</v>
      </c>
    </row>
    <row r="121" spans="2:9" x14ac:dyDescent="0.25">
      <c r="B121" s="99">
        <v>119</v>
      </c>
      <c r="C121" s="99">
        <f>COUNTIF('Celkové pořadí'!$E:$E,'Dělené umístění'!$B121)</f>
        <v>0</v>
      </c>
      <c r="D121" s="99">
        <f>COUNTIF('1S - Super Open'!D:D,'Dělené umístění'!B121)</f>
        <v>0</v>
      </c>
      <c r="E121" s="99">
        <f>COUNTIF('1 - Open'!$D:$D,'Dělené umístění'!$B121)</f>
        <v>0</v>
      </c>
      <c r="F121" s="99">
        <f>COUNTIF('2 - Racer'!$D:$D,'Dělené umístění'!$B121)</f>
        <v>0</v>
      </c>
      <c r="G121" s="99">
        <f>COUNTIF('3 - Racer Cruiser'!$D:$D,'Dělené umístění'!$B121)</f>
        <v>0</v>
      </c>
      <c r="H121" s="99">
        <f>COUNTIF('4 - Cruiser lehký'!$D:$D,'Dělené umístění'!$B121)</f>
        <v>0</v>
      </c>
      <c r="I121" s="99">
        <f>COUNTIF('5 - Cruiser těžký'!$D:$D,'Dělené umístění'!$B121)</f>
        <v>0</v>
      </c>
    </row>
    <row r="122" spans="2:9" x14ac:dyDescent="0.25">
      <c r="B122" s="99">
        <v>120</v>
      </c>
      <c r="C122" s="99">
        <f>COUNTIF('Celkové pořadí'!$E:$E,'Dělené umístění'!$B122)</f>
        <v>1</v>
      </c>
      <c r="D122" s="99">
        <f>COUNTIF('1S - Super Open'!D:D,'Dělené umístění'!B122)</f>
        <v>0</v>
      </c>
      <c r="E122" s="99">
        <f>COUNTIF('1 - Open'!$D:$D,'Dělené umístění'!$B122)</f>
        <v>0</v>
      </c>
      <c r="F122" s="99">
        <f>COUNTIF('2 - Racer'!$D:$D,'Dělené umístění'!$B122)</f>
        <v>0</v>
      </c>
      <c r="G122" s="99">
        <f>COUNTIF('3 - Racer Cruiser'!$D:$D,'Dělené umístění'!$B122)</f>
        <v>0</v>
      </c>
      <c r="H122" s="99">
        <f>COUNTIF('4 - Cruiser lehký'!$D:$D,'Dělené umístění'!$B122)</f>
        <v>0</v>
      </c>
      <c r="I122" s="99">
        <f>COUNTIF('5 - Cruiser těžký'!$D:$D,'Dělené umístění'!$B122)</f>
        <v>0</v>
      </c>
    </row>
    <row r="123" spans="2:9" x14ac:dyDescent="0.25">
      <c r="B123" s="99">
        <v>121</v>
      </c>
      <c r="C123" s="99">
        <f>COUNTIF('Celkové pořadí'!$E:$E,'Dělené umístění'!$B123)</f>
        <v>0</v>
      </c>
      <c r="D123" s="99">
        <f>COUNTIF('1S - Super Open'!D:D,'Dělené umístění'!B123)</f>
        <v>0</v>
      </c>
      <c r="E123" s="99">
        <f>COUNTIF('1 - Open'!$D:$D,'Dělené umístění'!$B123)</f>
        <v>0</v>
      </c>
      <c r="F123" s="99">
        <f>COUNTIF('2 - Racer'!$D:$D,'Dělené umístění'!$B123)</f>
        <v>0</v>
      </c>
      <c r="G123" s="99">
        <f>COUNTIF('3 - Racer Cruiser'!$D:$D,'Dělené umístění'!$B123)</f>
        <v>0</v>
      </c>
      <c r="H123" s="99">
        <f>COUNTIF('4 - Cruiser lehký'!$D:$D,'Dělené umístění'!$B123)</f>
        <v>0</v>
      </c>
      <c r="I123" s="99">
        <f>COUNTIF('5 - Cruiser těžký'!$D:$D,'Dělené umístění'!$B123)</f>
        <v>0</v>
      </c>
    </row>
    <row r="124" spans="2:9" x14ac:dyDescent="0.25">
      <c r="B124" s="99">
        <v>122</v>
      </c>
      <c r="C124" s="99">
        <f>COUNTIF('Celkové pořadí'!$E:$E,'Dělené umístění'!$B124)</f>
        <v>0</v>
      </c>
      <c r="D124" s="99">
        <f>COUNTIF('1S - Super Open'!D:D,'Dělené umístění'!B124)</f>
        <v>0</v>
      </c>
      <c r="E124" s="99">
        <f>COUNTIF('1 - Open'!$D:$D,'Dělené umístění'!$B124)</f>
        <v>0</v>
      </c>
      <c r="F124" s="99">
        <f>COUNTIF('2 - Racer'!$D:$D,'Dělené umístění'!$B124)</f>
        <v>0</v>
      </c>
      <c r="G124" s="99">
        <f>COUNTIF('3 - Racer Cruiser'!$D:$D,'Dělené umístění'!$B124)</f>
        <v>0</v>
      </c>
      <c r="H124" s="99">
        <f>COUNTIF('4 - Cruiser lehký'!$D:$D,'Dělené umístění'!$B124)</f>
        <v>0</v>
      </c>
      <c r="I124" s="99">
        <f>COUNTIF('5 - Cruiser těžký'!$D:$D,'Dělené umístění'!$B124)</f>
        <v>0</v>
      </c>
    </row>
    <row r="125" spans="2:9" x14ac:dyDescent="0.25">
      <c r="B125" s="99">
        <v>123</v>
      </c>
      <c r="C125" s="99">
        <f>COUNTIF('Celkové pořadí'!$E:$E,'Dělené umístění'!$B125)</f>
        <v>0</v>
      </c>
      <c r="D125" s="99">
        <f>COUNTIF('1S - Super Open'!D:D,'Dělené umístění'!B125)</f>
        <v>0</v>
      </c>
      <c r="E125" s="99">
        <f>COUNTIF('1 - Open'!$D:$D,'Dělené umístění'!$B125)</f>
        <v>0</v>
      </c>
      <c r="F125" s="99">
        <f>COUNTIF('2 - Racer'!$D:$D,'Dělené umístění'!$B125)</f>
        <v>0</v>
      </c>
      <c r="G125" s="99">
        <f>COUNTIF('3 - Racer Cruiser'!$D:$D,'Dělené umístění'!$B125)</f>
        <v>0</v>
      </c>
      <c r="H125" s="99">
        <f>COUNTIF('4 - Cruiser lehký'!$D:$D,'Dělené umístění'!$B125)</f>
        <v>0</v>
      </c>
      <c r="I125" s="99">
        <f>COUNTIF('5 - Cruiser těžký'!$D:$D,'Dělené umístění'!$B125)</f>
        <v>0</v>
      </c>
    </row>
    <row r="126" spans="2:9" x14ac:dyDescent="0.25">
      <c r="B126" s="99">
        <v>124</v>
      </c>
      <c r="C126" s="99">
        <f>COUNTIF('Celkové pořadí'!$E:$E,'Dělené umístění'!$B126)</f>
        <v>0</v>
      </c>
      <c r="D126" s="99">
        <f>COUNTIF('1S - Super Open'!D:D,'Dělené umístění'!B126)</f>
        <v>0</v>
      </c>
      <c r="E126" s="99">
        <f>COUNTIF('1 - Open'!$D:$D,'Dělené umístění'!$B126)</f>
        <v>0</v>
      </c>
      <c r="F126" s="99">
        <f>COUNTIF('2 - Racer'!$D:$D,'Dělené umístění'!$B126)</f>
        <v>0</v>
      </c>
      <c r="G126" s="99">
        <f>COUNTIF('3 - Racer Cruiser'!$D:$D,'Dělené umístění'!$B126)</f>
        <v>0</v>
      </c>
      <c r="H126" s="99">
        <f>COUNTIF('4 - Cruiser lehký'!$D:$D,'Dělené umístění'!$B126)</f>
        <v>0</v>
      </c>
      <c r="I126" s="99">
        <f>COUNTIF('5 - Cruiser těžký'!$D:$D,'Dělené umístění'!$B126)</f>
        <v>0</v>
      </c>
    </row>
    <row r="127" spans="2:9" x14ac:dyDescent="0.25">
      <c r="B127" s="99">
        <v>125</v>
      </c>
      <c r="C127" s="99">
        <f>COUNTIF('Celkové pořadí'!$E:$E,'Dělené umístění'!$B127)</f>
        <v>0</v>
      </c>
      <c r="D127" s="99">
        <f>COUNTIF('1S - Super Open'!D:D,'Dělené umístění'!B127)</f>
        <v>0</v>
      </c>
      <c r="E127" s="99">
        <f>COUNTIF('1 - Open'!$D:$D,'Dělené umístění'!$B127)</f>
        <v>0</v>
      </c>
      <c r="F127" s="99">
        <f>COUNTIF('2 - Racer'!$D:$D,'Dělené umístění'!$B127)</f>
        <v>0</v>
      </c>
      <c r="G127" s="99">
        <f>COUNTIF('3 - Racer Cruiser'!$D:$D,'Dělené umístění'!$B127)</f>
        <v>0</v>
      </c>
      <c r="H127" s="99">
        <f>COUNTIF('4 - Cruiser lehký'!$D:$D,'Dělené umístění'!$B127)</f>
        <v>0</v>
      </c>
      <c r="I127" s="99">
        <f>COUNTIF('5 - Cruiser těžký'!$D:$D,'Dělené umístění'!$B127)</f>
        <v>0</v>
      </c>
    </row>
    <row r="128" spans="2:9" x14ac:dyDescent="0.25">
      <c r="B128" s="99">
        <v>126</v>
      </c>
      <c r="C128" s="99">
        <f>COUNTIF('Celkové pořadí'!$E:$E,'Dělené umístění'!$B128)</f>
        <v>0</v>
      </c>
      <c r="D128" s="99">
        <f>COUNTIF('1S - Super Open'!D:D,'Dělené umístění'!B128)</f>
        <v>0</v>
      </c>
      <c r="E128" s="99">
        <f>COUNTIF('1 - Open'!$D:$D,'Dělené umístění'!$B128)</f>
        <v>0</v>
      </c>
      <c r="F128" s="99">
        <f>COUNTIF('2 - Racer'!$D:$D,'Dělené umístění'!$B128)</f>
        <v>0</v>
      </c>
      <c r="G128" s="99">
        <f>COUNTIF('3 - Racer Cruiser'!$D:$D,'Dělené umístění'!$B128)</f>
        <v>0</v>
      </c>
      <c r="H128" s="99">
        <f>COUNTIF('4 - Cruiser lehký'!$D:$D,'Dělené umístění'!$B128)</f>
        <v>0</v>
      </c>
      <c r="I128" s="99">
        <f>COUNTIF('5 - Cruiser těžký'!$D:$D,'Dělené umístění'!$B128)</f>
        <v>0</v>
      </c>
    </row>
    <row r="129" spans="2:9" x14ac:dyDescent="0.25">
      <c r="B129" s="99">
        <v>127</v>
      </c>
      <c r="C129" s="99">
        <f>COUNTIF('Celkové pořadí'!$E:$E,'Dělené umístění'!$B129)</f>
        <v>0</v>
      </c>
      <c r="D129" s="99">
        <f>COUNTIF('1S - Super Open'!D:D,'Dělené umístění'!B129)</f>
        <v>0</v>
      </c>
      <c r="E129" s="99">
        <f>COUNTIF('1 - Open'!$D:$D,'Dělené umístění'!$B129)</f>
        <v>0</v>
      </c>
      <c r="F129" s="99">
        <f>COUNTIF('2 - Racer'!$D:$D,'Dělené umístění'!$B129)</f>
        <v>0</v>
      </c>
      <c r="G129" s="99">
        <f>COUNTIF('3 - Racer Cruiser'!$D:$D,'Dělené umístění'!$B129)</f>
        <v>0</v>
      </c>
      <c r="H129" s="99">
        <f>COUNTIF('4 - Cruiser lehký'!$D:$D,'Dělené umístění'!$B129)</f>
        <v>0</v>
      </c>
      <c r="I129" s="99">
        <f>COUNTIF('5 - Cruiser těžký'!$D:$D,'Dělené umístění'!$B129)</f>
        <v>0</v>
      </c>
    </row>
    <row r="130" spans="2:9" x14ac:dyDescent="0.25">
      <c r="B130" s="99">
        <v>128</v>
      </c>
      <c r="C130" s="99">
        <f>COUNTIF('Celkové pořadí'!$E:$E,'Dělené umístění'!$B130)</f>
        <v>0</v>
      </c>
      <c r="D130" s="99">
        <f>COUNTIF('1S - Super Open'!D:D,'Dělené umístění'!B130)</f>
        <v>0</v>
      </c>
      <c r="E130" s="99">
        <f>COUNTIF('1 - Open'!$D:$D,'Dělené umístění'!$B130)</f>
        <v>0</v>
      </c>
      <c r="F130" s="99">
        <f>COUNTIF('2 - Racer'!$D:$D,'Dělené umístění'!$B130)</f>
        <v>0</v>
      </c>
      <c r="G130" s="99">
        <f>COUNTIF('3 - Racer Cruiser'!$D:$D,'Dělené umístění'!$B130)</f>
        <v>0</v>
      </c>
      <c r="H130" s="99">
        <f>COUNTIF('4 - Cruiser lehký'!$D:$D,'Dělené umístění'!$B130)</f>
        <v>0</v>
      </c>
      <c r="I130" s="99">
        <f>COUNTIF('5 - Cruiser těžký'!$D:$D,'Dělené umístění'!$B130)</f>
        <v>0</v>
      </c>
    </row>
    <row r="131" spans="2:9" x14ac:dyDescent="0.25">
      <c r="B131" s="99">
        <v>129</v>
      </c>
      <c r="C131" s="99">
        <f>COUNTIF('Celkové pořadí'!$E:$E,'Dělené umístění'!$B131)</f>
        <v>0</v>
      </c>
      <c r="D131" s="99">
        <f>COUNTIF('1S - Super Open'!D:D,'Dělené umístění'!B131)</f>
        <v>0</v>
      </c>
      <c r="E131" s="99">
        <f>COUNTIF('1 - Open'!$D:$D,'Dělené umístění'!$B131)</f>
        <v>0</v>
      </c>
      <c r="F131" s="99">
        <f>COUNTIF('2 - Racer'!$D:$D,'Dělené umístění'!$B131)</f>
        <v>0</v>
      </c>
      <c r="G131" s="99">
        <f>COUNTIF('3 - Racer Cruiser'!$D:$D,'Dělené umístění'!$B131)</f>
        <v>0</v>
      </c>
      <c r="H131" s="99">
        <f>COUNTIF('4 - Cruiser lehký'!$D:$D,'Dělené umístění'!$B131)</f>
        <v>0</v>
      </c>
      <c r="I131" s="99">
        <f>COUNTIF('5 - Cruiser těžký'!$D:$D,'Dělené umístění'!$B131)</f>
        <v>0</v>
      </c>
    </row>
    <row r="132" spans="2:9" x14ac:dyDescent="0.25">
      <c r="B132" s="99">
        <v>130</v>
      </c>
      <c r="C132" s="99">
        <f>COUNTIF('Celkové pořadí'!$E:$E,'Dělené umístění'!$B132)</f>
        <v>0</v>
      </c>
      <c r="D132" s="99">
        <f>COUNTIF('1S - Super Open'!D:D,'Dělené umístění'!B132)</f>
        <v>0</v>
      </c>
      <c r="E132" s="99">
        <f>COUNTIF('1 - Open'!$D:$D,'Dělené umístění'!$B132)</f>
        <v>0</v>
      </c>
      <c r="F132" s="99">
        <f>COUNTIF('2 - Racer'!$D:$D,'Dělené umístění'!$B132)</f>
        <v>0</v>
      </c>
      <c r="G132" s="99">
        <f>COUNTIF('3 - Racer Cruiser'!$D:$D,'Dělené umístění'!$B132)</f>
        <v>0</v>
      </c>
      <c r="H132" s="99">
        <f>COUNTIF('4 - Cruiser lehký'!$D:$D,'Dělené umístění'!$B132)</f>
        <v>0</v>
      </c>
      <c r="I132" s="99">
        <f>COUNTIF('5 - Cruiser těžký'!$D:$D,'Dělené umístění'!$B132)</f>
        <v>0</v>
      </c>
    </row>
    <row r="133" spans="2:9" x14ac:dyDescent="0.25">
      <c r="B133" s="99">
        <v>131</v>
      </c>
      <c r="C133" s="99">
        <f>COUNTIF('Celkové pořadí'!$E:$E,'Dělené umístění'!$B133)</f>
        <v>0</v>
      </c>
      <c r="D133" s="99">
        <f>COUNTIF('1S - Super Open'!D:D,'Dělené umístění'!B133)</f>
        <v>0</v>
      </c>
      <c r="E133" s="99">
        <f>COUNTIF('1 - Open'!$D:$D,'Dělené umístění'!$B133)</f>
        <v>0</v>
      </c>
      <c r="F133" s="99">
        <f>COUNTIF('2 - Racer'!$D:$D,'Dělené umístění'!$B133)</f>
        <v>0</v>
      </c>
      <c r="G133" s="99">
        <f>COUNTIF('3 - Racer Cruiser'!$D:$D,'Dělené umístění'!$B133)</f>
        <v>0</v>
      </c>
      <c r="H133" s="99">
        <f>COUNTIF('4 - Cruiser lehký'!$D:$D,'Dělené umístění'!$B133)</f>
        <v>0</v>
      </c>
      <c r="I133" s="99">
        <f>COUNTIF('5 - Cruiser těžký'!$D:$D,'Dělené umístění'!$B133)</f>
        <v>0</v>
      </c>
    </row>
    <row r="134" spans="2:9" x14ac:dyDescent="0.25">
      <c r="B134" s="99">
        <v>132</v>
      </c>
      <c r="C134" s="99">
        <f>COUNTIF('Celkové pořadí'!$E:$E,'Dělené umístění'!$B134)</f>
        <v>0</v>
      </c>
      <c r="D134" s="99">
        <f>COUNTIF('1S - Super Open'!D:D,'Dělené umístění'!B134)</f>
        <v>0</v>
      </c>
      <c r="E134" s="99">
        <f>COUNTIF('1 - Open'!$D:$D,'Dělené umístění'!$B134)</f>
        <v>0</v>
      </c>
      <c r="F134" s="99">
        <f>COUNTIF('2 - Racer'!$D:$D,'Dělené umístění'!$B134)</f>
        <v>0</v>
      </c>
      <c r="G134" s="99">
        <f>COUNTIF('3 - Racer Cruiser'!$D:$D,'Dělené umístění'!$B134)</f>
        <v>0</v>
      </c>
      <c r="H134" s="99">
        <f>COUNTIF('4 - Cruiser lehký'!$D:$D,'Dělené umístění'!$B134)</f>
        <v>0</v>
      </c>
      <c r="I134" s="99">
        <f>COUNTIF('5 - Cruiser těžký'!$D:$D,'Dělené umístění'!$B134)</f>
        <v>0</v>
      </c>
    </row>
    <row r="135" spans="2:9" x14ac:dyDescent="0.25">
      <c r="B135" s="99">
        <v>133</v>
      </c>
      <c r="C135" s="99">
        <f>COUNTIF('Celkové pořadí'!$E:$E,'Dělené umístění'!$B135)</f>
        <v>0</v>
      </c>
      <c r="D135" s="99">
        <f>COUNTIF('1S - Super Open'!D:D,'Dělené umístění'!B135)</f>
        <v>0</v>
      </c>
      <c r="E135" s="99">
        <f>COUNTIF('1 - Open'!$D:$D,'Dělené umístění'!$B135)</f>
        <v>0</v>
      </c>
      <c r="F135" s="99">
        <f>COUNTIF('2 - Racer'!$D:$D,'Dělené umístění'!$B135)</f>
        <v>0</v>
      </c>
      <c r="G135" s="99">
        <f>COUNTIF('3 - Racer Cruiser'!$D:$D,'Dělené umístění'!$B135)</f>
        <v>0</v>
      </c>
      <c r="H135" s="99">
        <f>COUNTIF('4 - Cruiser lehký'!$D:$D,'Dělené umístění'!$B135)</f>
        <v>0</v>
      </c>
      <c r="I135" s="99">
        <f>COUNTIF('5 - Cruiser těžký'!$D:$D,'Dělené umístění'!$B135)</f>
        <v>0</v>
      </c>
    </row>
    <row r="136" spans="2:9" x14ac:dyDescent="0.25">
      <c r="B136" s="99">
        <v>134</v>
      </c>
      <c r="C136" s="99">
        <f>COUNTIF('Celkové pořadí'!$E:$E,'Dělené umístění'!$B136)</f>
        <v>0</v>
      </c>
      <c r="D136" s="99">
        <f>COUNTIF('1S - Super Open'!D:D,'Dělené umístění'!B136)</f>
        <v>0</v>
      </c>
      <c r="E136" s="99">
        <f>COUNTIF('1 - Open'!$D:$D,'Dělené umístění'!$B136)</f>
        <v>0</v>
      </c>
      <c r="F136" s="99">
        <f>COUNTIF('2 - Racer'!$D:$D,'Dělené umístění'!$B136)</f>
        <v>0</v>
      </c>
      <c r="G136" s="99">
        <f>COUNTIF('3 - Racer Cruiser'!$D:$D,'Dělené umístění'!$B136)</f>
        <v>0</v>
      </c>
      <c r="H136" s="99">
        <f>COUNTIF('4 - Cruiser lehký'!$D:$D,'Dělené umístění'!$B136)</f>
        <v>0</v>
      </c>
      <c r="I136" s="99">
        <f>COUNTIF('5 - Cruiser těžký'!$D:$D,'Dělené umístění'!$B136)</f>
        <v>0</v>
      </c>
    </row>
    <row r="137" spans="2:9" x14ac:dyDescent="0.25">
      <c r="B137" s="99">
        <v>135</v>
      </c>
      <c r="C137" s="99">
        <f>COUNTIF('Celkové pořadí'!$E:$E,'Dělené umístění'!$B137)</f>
        <v>0</v>
      </c>
      <c r="D137" s="99">
        <f>COUNTIF('1S - Super Open'!D:D,'Dělené umístění'!B137)</f>
        <v>0</v>
      </c>
      <c r="E137" s="99">
        <f>COUNTIF('1 - Open'!$D:$D,'Dělené umístění'!$B137)</f>
        <v>0</v>
      </c>
      <c r="F137" s="99">
        <f>COUNTIF('2 - Racer'!$D:$D,'Dělené umístění'!$B137)</f>
        <v>0</v>
      </c>
      <c r="G137" s="99">
        <f>COUNTIF('3 - Racer Cruiser'!$D:$D,'Dělené umístění'!$B137)</f>
        <v>0</v>
      </c>
      <c r="H137" s="99">
        <f>COUNTIF('4 - Cruiser lehký'!$D:$D,'Dělené umístění'!$B137)</f>
        <v>0</v>
      </c>
      <c r="I137" s="99">
        <f>COUNTIF('5 - Cruiser těžký'!$D:$D,'Dělené umístění'!$B137)</f>
        <v>0</v>
      </c>
    </row>
    <row r="138" spans="2:9" x14ac:dyDescent="0.25">
      <c r="B138" s="99">
        <v>136</v>
      </c>
      <c r="C138" s="99">
        <f>COUNTIF('Celkové pořadí'!$E:$E,'Dělené umístění'!$B138)</f>
        <v>1</v>
      </c>
      <c r="D138" s="99">
        <f>COUNTIF('1S - Super Open'!D:D,'Dělené umístění'!B138)</f>
        <v>0</v>
      </c>
      <c r="E138" s="99">
        <f>COUNTIF('1 - Open'!$D:$D,'Dělené umístění'!$B138)</f>
        <v>0</v>
      </c>
      <c r="F138" s="99">
        <f>COUNTIF('2 - Racer'!$D:$D,'Dělené umístění'!$B138)</f>
        <v>0</v>
      </c>
      <c r="G138" s="99">
        <f>COUNTIF('3 - Racer Cruiser'!$D:$D,'Dělené umístění'!$B138)</f>
        <v>0</v>
      </c>
      <c r="H138" s="99">
        <f>COUNTIF('4 - Cruiser lehký'!$D:$D,'Dělené umístění'!$B138)</f>
        <v>0</v>
      </c>
      <c r="I138" s="99">
        <f>COUNTIF('5 - Cruiser těžký'!$D:$D,'Dělené umístění'!$B138)</f>
        <v>0</v>
      </c>
    </row>
    <row r="139" spans="2:9" x14ac:dyDescent="0.25">
      <c r="B139" s="99">
        <v>137</v>
      </c>
      <c r="C139" s="99">
        <f>COUNTIF('Celkové pořadí'!$E:$E,'Dělené umístění'!$B139)</f>
        <v>0</v>
      </c>
      <c r="D139" s="99">
        <f>COUNTIF('1S - Super Open'!D:D,'Dělené umístění'!B139)</f>
        <v>0</v>
      </c>
      <c r="E139" s="99">
        <f>COUNTIF('1 - Open'!$D:$D,'Dělené umístění'!$B139)</f>
        <v>0</v>
      </c>
      <c r="F139" s="99">
        <f>COUNTIF('2 - Racer'!$D:$D,'Dělené umístění'!$B139)</f>
        <v>0</v>
      </c>
      <c r="G139" s="99">
        <f>COUNTIF('3 - Racer Cruiser'!$D:$D,'Dělené umístění'!$B139)</f>
        <v>0</v>
      </c>
      <c r="H139" s="99">
        <f>COUNTIF('4 - Cruiser lehký'!$D:$D,'Dělené umístění'!$B139)</f>
        <v>0</v>
      </c>
      <c r="I139" s="99">
        <f>COUNTIF('5 - Cruiser těžký'!$D:$D,'Dělené umístění'!$B139)</f>
        <v>0</v>
      </c>
    </row>
    <row r="140" spans="2:9" x14ac:dyDescent="0.25">
      <c r="B140" s="99">
        <v>138</v>
      </c>
      <c r="C140" s="99">
        <f>COUNTIF('Celkové pořadí'!$E:$E,'Dělené umístění'!$B140)</f>
        <v>1</v>
      </c>
      <c r="D140" s="99">
        <f>COUNTIF('1S - Super Open'!D:D,'Dělené umístění'!B140)</f>
        <v>0</v>
      </c>
      <c r="E140" s="99">
        <f>COUNTIF('1 - Open'!$D:$D,'Dělené umístění'!$B140)</f>
        <v>0</v>
      </c>
      <c r="F140" s="99">
        <f>COUNTIF('2 - Racer'!$D:$D,'Dělené umístění'!$B140)</f>
        <v>0</v>
      </c>
      <c r="G140" s="99">
        <f>COUNTIF('3 - Racer Cruiser'!$D:$D,'Dělené umístění'!$B140)</f>
        <v>0</v>
      </c>
      <c r="H140" s="99">
        <f>COUNTIF('4 - Cruiser lehký'!$D:$D,'Dělené umístění'!$B140)</f>
        <v>0</v>
      </c>
      <c r="I140" s="99">
        <f>COUNTIF('5 - Cruiser těžký'!$D:$D,'Dělené umístění'!$B140)</f>
        <v>0</v>
      </c>
    </row>
    <row r="141" spans="2:9" x14ac:dyDescent="0.25">
      <c r="B141" s="99">
        <v>139</v>
      </c>
      <c r="C141" s="99">
        <f>COUNTIF('Celkové pořadí'!$E:$E,'Dělené umístění'!$B141)</f>
        <v>0</v>
      </c>
      <c r="D141" s="99">
        <f>COUNTIF('1S - Super Open'!D:D,'Dělené umístění'!B141)</f>
        <v>0</v>
      </c>
      <c r="E141" s="99">
        <f>COUNTIF('1 - Open'!$D:$D,'Dělené umístění'!$B141)</f>
        <v>0</v>
      </c>
      <c r="F141" s="99">
        <f>COUNTIF('2 - Racer'!$D:$D,'Dělené umístění'!$B141)</f>
        <v>0</v>
      </c>
      <c r="G141" s="99">
        <f>COUNTIF('3 - Racer Cruiser'!$D:$D,'Dělené umístění'!$B141)</f>
        <v>0</v>
      </c>
      <c r="H141" s="99">
        <f>COUNTIF('4 - Cruiser lehký'!$D:$D,'Dělené umístění'!$B141)</f>
        <v>0</v>
      </c>
      <c r="I141" s="99">
        <f>COUNTIF('5 - Cruiser těžký'!$D:$D,'Dělené umístění'!$B141)</f>
        <v>0</v>
      </c>
    </row>
    <row r="142" spans="2:9" x14ac:dyDescent="0.25">
      <c r="B142" s="99">
        <v>140</v>
      </c>
      <c r="C142" s="99">
        <f>COUNTIF('Celkové pořadí'!$E:$E,'Dělené umístění'!$B142)</f>
        <v>0</v>
      </c>
      <c r="D142" s="99">
        <f>COUNTIF('1S - Super Open'!D:D,'Dělené umístění'!B142)</f>
        <v>0</v>
      </c>
      <c r="E142" s="99">
        <f>COUNTIF('1 - Open'!$D:$D,'Dělené umístění'!$B142)</f>
        <v>0</v>
      </c>
      <c r="F142" s="99">
        <f>COUNTIF('2 - Racer'!$D:$D,'Dělené umístění'!$B142)</f>
        <v>0</v>
      </c>
      <c r="G142" s="99">
        <f>COUNTIF('3 - Racer Cruiser'!$D:$D,'Dělené umístění'!$B142)</f>
        <v>0</v>
      </c>
      <c r="H142" s="99">
        <f>COUNTIF('4 - Cruiser lehký'!$D:$D,'Dělené umístění'!$B142)</f>
        <v>0</v>
      </c>
      <c r="I142" s="99">
        <f>COUNTIF('5 - Cruiser těžký'!$D:$D,'Dělené umístění'!$B142)</f>
        <v>0</v>
      </c>
    </row>
    <row r="143" spans="2:9" x14ac:dyDescent="0.25">
      <c r="B143" s="99">
        <v>141</v>
      </c>
      <c r="C143" s="99">
        <f>COUNTIF('Celkové pořadí'!$E:$E,'Dělené umístění'!$B143)</f>
        <v>0</v>
      </c>
      <c r="D143" s="99">
        <f>COUNTIF('1S - Super Open'!D:D,'Dělené umístění'!B143)</f>
        <v>0</v>
      </c>
      <c r="E143" s="99">
        <f>COUNTIF('1 - Open'!$D:$D,'Dělené umístění'!$B143)</f>
        <v>0</v>
      </c>
      <c r="F143" s="99">
        <f>COUNTIF('2 - Racer'!$D:$D,'Dělené umístění'!$B143)</f>
        <v>0</v>
      </c>
      <c r="G143" s="99">
        <f>COUNTIF('3 - Racer Cruiser'!$D:$D,'Dělené umístění'!$B143)</f>
        <v>0</v>
      </c>
      <c r="H143" s="99">
        <f>COUNTIF('4 - Cruiser lehký'!$D:$D,'Dělené umístění'!$B143)</f>
        <v>0</v>
      </c>
      <c r="I143" s="99">
        <f>COUNTIF('5 - Cruiser těžký'!$D:$D,'Dělené umístění'!$B143)</f>
        <v>0</v>
      </c>
    </row>
    <row r="144" spans="2:9" x14ac:dyDescent="0.25">
      <c r="B144" s="99">
        <v>142</v>
      </c>
      <c r="C144" s="99">
        <f>COUNTIF('Celkové pořadí'!$E:$E,'Dělené umístění'!$B144)</f>
        <v>0</v>
      </c>
      <c r="D144" s="99">
        <f>COUNTIF('1S - Super Open'!D:D,'Dělené umístění'!B144)</f>
        <v>0</v>
      </c>
      <c r="E144" s="99">
        <f>COUNTIF('1 - Open'!$D:$D,'Dělené umístění'!$B144)</f>
        <v>0</v>
      </c>
      <c r="F144" s="99">
        <f>COUNTIF('2 - Racer'!$D:$D,'Dělené umístění'!$B144)</f>
        <v>0</v>
      </c>
      <c r="G144" s="99">
        <f>COUNTIF('3 - Racer Cruiser'!$D:$D,'Dělené umístění'!$B144)</f>
        <v>0</v>
      </c>
      <c r="H144" s="99">
        <f>COUNTIF('4 - Cruiser lehký'!$D:$D,'Dělené umístění'!$B144)</f>
        <v>0</v>
      </c>
      <c r="I144" s="99">
        <f>COUNTIF('5 - Cruiser těžký'!$D:$D,'Dělené umístění'!$B144)</f>
        <v>0</v>
      </c>
    </row>
    <row r="145" spans="2:9" x14ac:dyDescent="0.25">
      <c r="B145" s="99">
        <v>143</v>
      </c>
      <c r="C145" s="99">
        <f>COUNTIF('Celkové pořadí'!$E:$E,'Dělené umístění'!$B145)</f>
        <v>0</v>
      </c>
      <c r="D145" s="99">
        <f>COUNTIF('1S - Super Open'!D:D,'Dělené umístění'!B145)</f>
        <v>0</v>
      </c>
      <c r="E145" s="99">
        <f>COUNTIF('1 - Open'!$D:$D,'Dělené umístění'!$B145)</f>
        <v>0</v>
      </c>
      <c r="F145" s="99">
        <f>COUNTIF('2 - Racer'!$D:$D,'Dělené umístění'!$B145)</f>
        <v>0</v>
      </c>
      <c r="G145" s="99">
        <f>COUNTIF('3 - Racer Cruiser'!$D:$D,'Dělené umístění'!$B145)</f>
        <v>0</v>
      </c>
      <c r="H145" s="99">
        <f>COUNTIF('4 - Cruiser lehký'!$D:$D,'Dělené umístění'!$B145)</f>
        <v>0</v>
      </c>
      <c r="I145" s="99">
        <f>COUNTIF('5 - Cruiser těžký'!$D:$D,'Dělené umístění'!$B145)</f>
        <v>0</v>
      </c>
    </row>
    <row r="146" spans="2:9" x14ac:dyDescent="0.25">
      <c r="B146" s="99">
        <v>144</v>
      </c>
      <c r="C146" s="99">
        <f>COUNTIF('Celkové pořadí'!$E:$E,'Dělené umístění'!$B146)</f>
        <v>0</v>
      </c>
      <c r="D146" s="99">
        <f>COUNTIF('1S - Super Open'!D:D,'Dělené umístění'!B146)</f>
        <v>0</v>
      </c>
      <c r="E146" s="99">
        <f>COUNTIF('1 - Open'!$D:$D,'Dělené umístění'!$B146)</f>
        <v>0</v>
      </c>
      <c r="F146" s="99">
        <f>COUNTIF('2 - Racer'!$D:$D,'Dělené umístění'!$B146)</f>
        <v>0</v>
      </c>
      <c r="G146" s="99">
        <f>COUNTIF('3 - Racer Cruiser'!$D:$D,'Dělené umístění'!$B146)</f>
        <v>0</v>
      </c>
      <c r="H146" s="99">
        <f>COUNTIF('4 - Cruiser lehký'!$D:$D,'Dělené umístění'!$B146)</f>
        <v>0</v>
      </c>
      <c r="I146" s="99">
        <f>COUNTIF('5 - Cruiser těžký'!$D:$D,'Dělené umístění'!$B146)</f>
        <v>0</v>
      </c>
    </row>
    <row r="147" spans="2:9" x14ac:dyDescent="0.25">
      <c r="B147" s="99">
        <v>145</v>
      </c>
      <c r="C147" s="99">
        <f>COUNTIF('Celkové pořadí'!$E:$E,'Dělené umístění'!$B147)</f>
        <v>0</v>
      </c>
      <c r="D147" s="99">
        <f>COUNTIF('1S - Super Open'!D:D,'Dělené umístění'!B147)</f>
        <v>0</v>
      </c>
      <c r="E147" s="99">
        <f>COUNTIF('1 - Open'!$D:$D,'Dělené umístění'!$B147)</f>
        <v>0</v>
      </c>
      <c r="F147" s="99">
        <f>COUNTIF('2 - Racer'!$D:$D,'Dělené umístění'!$B147)</f>
        <v>0</v>
      </c>
      <c r="G147" s="99">
        <f>COUNTIF('3 - Racer Cruiser'!$D:$D,'Dělené umístění'!$B147)</f>
        <v>0</v>
      </c>
      <c r="H147" s="99">
        <f>COUNTIF('4 - Cruiser lehký'!$D:$D,'Dělené umístění'!$B147)</f>
        <v>0</v>
      </c>
      <c r="I147" s="99">
        <f>COUNTIF('5 - Cruiser těžký'!$D:$D,'Dělené umístění'!$B147)</f>
        <v>0</v>
      </c>
    </row>
    <row r="148" spans="2:9" x14ac:dyDescent="0.25">
      <c r="B148" s="99">
        <v>146</v>
      </c>
      <c r="C148" s="99">
        <f>COUNTIF('Celkové pořadí'!$E:$E,'Dělené umístění'!$B148)</f>
        <v>0</v>
      </c>
      <c r="D148" s="99">
        <f>COUNTIF('1S - Super Open'!D:D,'Dělené umístění'!B148)</f>
        <v>0</v>
      </c>
      <c r="E148" s="99">
        <f>COUNTIF('1 - Open'!$D:$D,'Dělené umístění'!$B148)</f>
        <v>0</v>
      </c>
      <c r="F148" s="99">
        <f>COUNTIF('2 - Racer'!$D:$D,'Dělené umístění'!$B148)</f>
        <v>0</v>
      </c>
      <c r="G148" s="99">
        <f>COUNTIF('3 - Racer Cruiser'!$D:$D,'Dělené umístění'!$B148)</f>
        <v>0</v>
      </c>
      <c r="H148" s="99">
        <f>COUNTIF('4 - Cruiser lehký'!$D:$D,'Dělené umístění'!$B148)</f>
        <v>0</v>
      </c>
      <c r="I148" s="99">
        <f>COUNTIF('5 - Cruiser těžký'!$D:$D,'Dělené umístění'!$B148)</f>
        <v>0</v>
      </c>
    </row>
    <row r="149" spans="2:9" x14ac:dyDescent="0.25">
      <c r="B149" s="99">
        <v>147</v>
      </c>
      <c r="C149" s="99">
        <f>COUNTIF('Celkové pořadí'!$E:$E,'Dělené umístění'!$B149)</f>
        <v>0</v>
      </c>
      <c r="D149" s="99">
        <f>COUNTIF('1S - Super Open'!D:D,'Dělené umístění'!B149)</f>
        <v>0</v>
      </c>
      <c r="E149" s="99">
        <f>COUNTIF('1 - Open'!$D:$D,'Dělené umístění'!$B149)</f>
        <v>0</v>
      </c>
      <c r="F149" s="99">
        <f>COUNTIF('2 - Racer'!$D:$D,'Dělené umístění'!$B149)</f>
        <v>0</v>
      </c>
      <c r="G149" s="99">
        <f>COUNTIF('3 - Racer Cruiser'!$D:$D,'Dělené umístění'!$B149)</f>
        <v>0</v>
      </c>
      <c r="H149" s="99">
        <f>COUNTIF('4 - Cruiser lehký'!$D:$D,'Dělené umístění'!$B149)</f>
        <v>0</v>
      </c>
      <c r="I149" s="99">
        <f>COUNTIF('5 - Cruiser těžký'!$D:$D,'Dělené umístění'!$B149)</f>
        <v>0</v>
      </c>
    </row>
    <row r="150" spans="2:9" x14ac:dyDescent="0.25">
      <c r="B150" s="99">
        <v>148</v>
      </c>
      <c r="C150" s="99">
        <f>COUNTIF('Celkové pořadí'!$E:$E,'Dělené umístění'!$B150)</f>
        <v>0</v>
      </c>
      <c r="D150" s="99">
        <f>COUNTIF('1S - Super Open'!D:D,'Dělené umístění'!B150)</f>
        <v>0</v>
      </c>
      <c r="E150" s="99">
        <f>COUNTIF('1 - Open'!$D:$D,'Dělené umístění'!$B150)</f>
        <v>0</v>
      </c>
      <c r="F150" s="99">
        <f>COUNTIF('2 - Racer'!$D:$D,'Dělené umístění'!$B150)</f>
        <v>0</v>
      </c>
      <c r="G150" s="99">
        <f>COUNTIF('3 - Racer Cruiser'!$D:$D,'Dělené umístění'!$B150)</f>
        <v>0</v>
      </c>
      <c r="H150" s="99">
        <f>COUNTIF('4 - Cruiser lehký'!$D:$D,'Dělené umístění'!$B150)</f>
        <v>0</v>
      </c>
      <c r="I150" s="99">
        <f>COUNTIF('5 - Cruiser těžký'!$D:$D,'Dělené umístění'!$B150)</f>
        <v>0</v>
      </c>
    </row>
    <row r="151" spans="2:9" x14ac:dyDescent="0.25">
      <c r="B151" s="99">
        <v>149</v>
      </c>
      <c r="C151" s="99">
        <f>COUNTIF('Celkové pořadí'!$E:$E,'Dělené umístění'!$B151)</f>
        <v>0</v>
      </c>
      <c r="D151" s="99">
        <f>COUNTIF('1S - Super Open'!D:D,'Dělené umístění'!B151)</f>
        <v>0</v>
      </c>
      <c r="E151" s="99">
        <f>COUNTIF('1 - Open'!$D:$D,'Dělené umístění'!$B151)</f>
        <v>0</v>
      </c>
      <c r="F151" s="99">
        <f>COUNTIF('2 - Racer'!$D:$D,'Dělené umístění'!$B151)</f>
        <v>0</v>
      </c>
      <c r="G151" s="99">
        <f>COUNTIF('3 - Racer Cruiser'!$D:$D,'Dělené umístění'!$B151)</f>
        <v>0</v>
      </c>
      <c r="H151" s="99">
        <f>COUNTIF('4 - Cruiser lehký'!$D:$D,'Dělené umístění'!$B151)</f>
        <v>0</v>
      </c>
      <c r="I151" s="99">
        <f>COUNTIF('5 - Cruiser těžký'!$D:$D,'Dělené umístění'!$B151)</f>
        <v>0</v>
      </c>
    </row>
    <row r="152" spans="2:9" x14ac:dyDescent="0.25">
      <c r="B152" s="99">
        <v>150</v>
      </c>
      <c r="C152" s="99">
        <f>COUNTIF('Celkové pořadí'!$E:$E,'Dělené umístění'!$B152)</f>
        <v>1</v>
      </c>
      <c r="D152" s="99">
        <f>COUNTIF('1S - Super Open'!D:D,'Dělené umístění'!B152)</f>
        <v>0</v>
      </c>
      <c r="E152" s="99">
        <f>COUNTIF('1 - Open'!$D:$D,'Dělené umístění'!$B152)</f>
        <v>0</v>
      </c>
      <c r="F152" s="99">
        <f>COUNTIF('2 - Racer'!$D:$D,'Dělené umístění'!$B152)</f>
        <v>0</v>
      </c>
      <c r="G152" s="99">
        <f>COUNTIF('3 - Racer Cruiser'!$D:$D,'Dělené umístění'!$B152)</f>
        <v>0</v>
      </c>
      <c r="H152" s="99">
        <f>COUNTIF('4 - Cruiser lehký'!$D:$D,'Dělené umístění'!$B152)</f>
        <v>0</v>
      </c>
      <c r="I152" s="99">
        <f>COUNTIF('5 - Cruiser těžký'!$D:$D,'Dělené umístění'!$B152)</f>
        <v>0</v>
      </c>
    </row>
    <row r="153" spans="2:9" x14ac:dyDescent="0.25">
      <c r="B153" s="99">
        <v>151</v>
      </c>
      <c r="C153" s="99">
        <f>COUNTIF('Celkové pořadí'!$E:$E,'Dělené umístění'!$B153)</f>
        <v>0</v>
      </c>
      <c r="D153" s="99">
        <f>COUNTIF('1S - Super Open'!D:D,'Dělené umístění'!B153)</f>
        <v>0</v>
      </c>
      <c r="E153" s="99">
        <f>COUNTIF('1 - Open'!$D:$D,'Dělené umístění'!$B153)</f>
        <v>0</v>
      </c>
      <c r="F153" s="99">
        <f>COUNTIF('2 - Racer'!$D:$D,'Dělené umístění'!$B153)</f>
        <v>0</v>
      </c>
      <c r="G153" s="99">
        <f>COUNTIF('3 - Racer Cruiser'!$D:$D,'Dělené umístění'!$B153)</f>
        <v>0</v>
      </c>
      <c r="H153" s="99">
        <f>COUNTIF('4 - Cruiser lehký'!$D:$D,'Dělené umístění'!$B153)</f>
        <v>0</v>
      </c>
      <c r="I153" s="99">
        <f>COUNTIF('5 - Cruiser těžký'!$D:$D,'Dělené umístění'!$B153)</f>
        <v>0</v>
      </c>
    </row>
    <row r="154" spans="2:9" x14ac:dyDescent="0.25">
      <c r="B154" s="99">
        <v>152</v>
      </c>
      <c r="C154" s="99">
        <f>COUNTIF('Celkové pořadí'!$E:$E,'Dělené umístění'!$B154)</f>
        <v>0</v>
      </c>
      <c r="D154" s="99">
        <f>COUNTIF('1S - Super Open'!D:D,'Dělené umístění'!B154)</f>
        <v>0</v>
      </c>
      <c r="E154" s="99">
        <f>COUNTIF('1 - Open'!$D:$D,'Dělené umístění'!$B154)</f>
        <v>0</v>
      </c>
      <c r="F154" s="99">
        <f>COUNTIF('2 - Racer'!$D:$D,'Dělené umístění'!$B154)</f>
        <v>0</v>
      </c>
      <c r="G154" s="99">
        <f>COUNTIF('3 - Racer Cruiser'!$D:$D,'Dělené umístění'!$B154)</f>
        <v>0</v>
      </c>
      <c r="H154" s="99">
        <f>COUNTIF('4 - Cruiser lehký'!$D:$D,'Dělené umístění'!$B154)</f>
        <v>0</v>
      </c>
      <c r="I154" s="99">
        <f>COUNTIF('5 - Cruiser těžký'!$D:$D,'Dělené umístění'!$B154)</f>
        <v>0</v>
      </c>
    </row>
    <row r="155" spans="2:9" x14ac:dyDescent="0.25">
      <c r="B155" s="99">
        <v>153</v>
      </c>
      <c r="C155" s="99">
        <f>COUNTIF('Celkové pořadí'!$E:$E,'Dělené umístění'!$B155)</f>
        <v>1</v>
      </c>
      <c r="D155" s="99">
        <f>COUNTIF('1S - Super Open'!D:D,'Dělené umístění'!B155)</f>
        <v>0</v>
      </c>
      <c r="E155" s="99">
        <f>COUNTIF('1 - Open'!$D:$D,'Dělené umístění'!$B155)</f>
        <v>0</v>
      </c>
      <c r="F155" s="99">
        <f>COUNTIF('2 - Racer'!$D:$D,'Dělené umístění'!$B155)</f>
        <v>0</v>
      </c>
      <c r="G155" s="99">
        <f>COUNTIF('3 - Racer Cruiser'!$D:$D,'Dělené umístění'!$B155)</f>
        <v>0</v>
      </c>
      <c r="H155" s="99">
        <f>COUNTIF('4 - Cruiser lehký'!$D:$D,'Dělené umístění'!$B155)</f>
        <v>0</v>
      </c>
      <c r="I155" s="99">
        <f>COUNTIF('5 - Cruiser těžký'!$D:$D,'Dělené umístění'!$B155)</f>
        <v>0</v>
      </c>
    </row>
    <row r="156" spans="2:9" x14ac:dyDescent="0.25">
      <c r="B156" s="99">
        <v>154</v>
      </c>
      <c r="C156" s="99">
        <f>COUNTIF('Celkové pořadí'!$E:$E,'Dělené umístění'!$B156)</f>
        <v>0</v>
      </c>
      <c r="D156" s="99">
        <f>COUNTIF('1S - Super Open'!D:D,'Dělené umístění'!B156)</f>
        <v>0</v>
      </c>
      <c r="E156" s="99">
        <f>COUNTIF('1 - Open'!$D:$D,'Dělené umístění'!$B156)</f>
        <v>0</v>
      </c>
      <c r="F156" s="99">
        <f>COUNTIF('2 - Racer'!$D:$D,'Dělené umístění'!$B156)</f>
        <v>0</v>
      </c>
      <c r="G156" s="99">
        <f>COUNTIF('3 - Racer Cruiser'!$D:$D,'Dělené umístění'!$B156)</f>
        <v>0</v>
      </c>
      <c r="H156" s="99">
        <f>COUNTIF('4 - Cruiser lehký'!$D:$D,'Dělené umístění'!$B156)</f>
        <v>0</v>
      </c>
      <c r="I156" s="99">
        <f>COUNTIF('5 - Cruiser těžký'!$D:$D,'Dělené umístění'!$B156)</f>
        <v>0</v>
      </c>
    </row>
    <row r="157" spans="2:9" x14ac:dyDescent="0.25">
      <c r="B157" s="99">
        <v>155</v>
      </c>
      <c r="C157" s="99">
        <f>COUNTIF('Celkové pořadí'!$E:$E,'Dělené umístění'!$B157)</f>
        <v>0</v>
      </c>
      <c r="D157" s="99">
        <f>COUNTIF('1S - Super Open'!D:D,'Dělené umístění'!B157)</f>
        <v>0</v>
      </c>
      <c r="E157" s="99">
        <f>COUNTIF('1 - Open'!$D:$D,'Dělené umístění'!$B157)</f>
        <v>0</v>
      </c>
      <c r="F157" s="99">
        <f>COUNTIF('2 - Racer'!$D:$D,'Dělené umístění'!$B157)</f>
        <v>0</v>
      </c>
      <c r="G157" s="99">
        <f>COUNTIF('3 - Racer Cruiser'!$D:$D,'Dělené umístění'!$B157)</f>
        <v>0</v>
      </c>
      <c r="H157" s="99">
        <f>COUNTIF('4 - Cruiser lehký'!$D:$D,'Dělené umístění'!$B157)</f>
        <v>0</v>
      </c>
      <c r="I157" s="99">
        <f>COUNTIF('5 - Cruiser těžký'!$D:$D,'Dělené umístění'!$B157)</f>
        <v>0</v>
      </c>
    </row>
    <row r="158" spans="2:9" x14ac:dyDescent="0.25">
      <c r="B158" s="99">
        <v>156</v>
      </c>
      <c r="C158" s="99">
        <f>COUNTIF('Celkové pořadí'!$E:$E,'Dělené umístění'!$B158)</f>
        <v>0</v>
      </c>
      <c r="D158" s="99">
        <f>COUNTIF('1S - Super Open'!D:D,'Dělené umístění'!B158)</f>
        <v>0</v>
      </c>
      <c r="E158" s="99">
        <f>COUNTIF('1 - Open'!$D:$D,'Dělené umístění'!$B158)</f>
        <v>0</v>
      </c>
      <c r="F158" s="99">
        <f>COUNTIF('2 - Racer'!$D:$D,'Dělené umístění'!$B158)</f>
        <v>0</v>
      </c>
      <c r="G158" s="99">
        <f>COUNTIF('3 - Racer Cruiser'!$D:$D,'Dělené umístění'!$B158)</f>
        <v>0</v>
      </c>
      <c r="H158" s="99">
        <f>COUNTIF('4 - Cruiser lehký'!$D:$D,'Dělené umístění'!$B158)</f>
        <v>0</v>
      </c>
      <c r="I158" s="99">
        <f>COUNTIF('5 - Cruiser těžký'!$D:$D,'Dělené umístění'!$B158)</f>
        <v>0</v>
      </c>
    </row>
    <row r="159" spans="2:9" x14ac:dyDescent="0.25">
      <c r="B159" s="99">
        <v>157</v>
      </c>
      <c r="C159" s="99">
        <f>COUNTIF('Celkové pořadí'!$E:$E,'Dělené umístění'!$B159)</f>
        <v>1</v>
      </c>
      <c r="D159" s="99">
        <f>COUNTIF('1S - Super Open'!D:D,'Dělené umístění'!B159)</f>
        <v>0</v>
      </c>
      <c r="E159" s="99">
        <f>COUNTIF('1 - Open'!$D:$D,'Dělené umístění'!$B159)</f>
        <v>0</v>
      </c>
      <c r="F159" s="99">
        <f>COUNTIF('2 - Racer'!$D:$D,'Dělené umístění'!$B159)</f>
        <v>0</v>
      </c>
      <c r="G159" s="99">
        <f>COUNTIF('3 - Racer Cruiser'!$D:$D,'Dělené umístění'!$B159)</f>
        <v>0</v>
      </c>
      <c r="H159" s="99">
        <f>COUNTIF('4 - Cruiser lehký'!$D:$D,'Dělené umístění'!$B159)</f>
        <v>0</v>
      </c>
      <c r="I159" s="99">
        <f>COUNTIF('5 - Cruiser těžký'!$D:$D,'Dělené umístění'!$B159)</f>
        <v>0</v>
      </c>
    </row>
    <row r="160" spans="2:9" x14ac:dyDescent="0.25">
      <c r="B160" s="99">
        <v>158</v>
      </c>
      <c r="C160" s="99">
        <f>COUNTIF('Celkové pořadí'!$E:$E,'Dělené umístění'!$B160)</f>
        <v>0</v>
      </c>
      <c r="D160" s="99">
        <f>COUNTIF('1S - Super Open'!D:D,'Dělené umístění'!B160)</f>
        <v>0</v>
      </c>
      <c r="E160" s="99">
        <f>COUNTIF('1 - Open'!$D:$D,'Dělené umístění'!$B160)</f>
        <v>0</v>
      </c>
      <c r="F160" s="99">
        <f>COUNTIF('2 - Racer'!$D:$D,'Dělené umístění'!$B160)</f>
        <v>0</v>
      </c>
      <c r="G160" s="99">
        <f>COUNTIF('3 - Racer Cruiser'!$D:$D,'Dělené umístění'!$B160)</f>
        <v>0</v>
      </c>
      <c r="H160" s="99">
        <f>COUNTIF('4 - Cruiser lehký'!$D:$D,'Dělené umístění'!$B160)</f>
        <v>0</v>
      </c>
      <c r="I160" s="99">
        <f>COUNTIF('5 - Cruiser těžký'!$D:$D,'Dělené umístění'!$B160)</f>
        <v>0</v>
      </c>
    </row>
    <row r="161" spans="2:9" x14ac:dyDescent="0.25">
      <c r="B161" s="99">
        <v>159</v>
      </c>
      <c r="C161" s="99">
        <f>COUNTIF('Celkové pořadí'!$E:$E,'Dělené umístění'!$B161)</f>
        <v>1</v>
      </c>
      <c r="D161" s="99">
        <f>COUNTIF('1S - Super Open'!D:D,'Dělené umístění'!B161)</f>
        <v>0</v>
      </c>
      <c r="E161" s="99">
        <f>COUNTIF('1 - Open'!$D:$D,'Dělené umístění'!$B161)</f>
        <v>0</v>
      </c>
      <c r="F161" s="99">
        <f>COUNTIF('2 - Racer'!$D:$D,'Dělené umístění'!$B161)</f>
        <v>0</v>
      </c>
      <c r="G161" s="99">
        <f>COUNTIF('3 - Racer Cruiser'!$D:$D,'Dělené umístění'!$B161)</f>
        <v>0</v>
      </c>
      <c r="H161" s="99">
        <f>COUNTIF('4 - Cruiser lehký'!$D:$D,'Dělené umístění'!$B161)</f>
        <v>0</v>
      </c>
      <c r="I161" s="99">
        <f>COUNTIF('5 - Cruiser těžký'!$D:$D,'Dělené umístění'!$B161)</f>
        <v>0</v>
      </c>
    </row>
    <row r="162" spans="2:9" x14ac:dyDescent="0.25">
      <c r="B162" s="99">
        <v>160</v>
      </c>
      <c r="C162" s="99">
        <f>COUNTIF('Celkové pořadí'!$E:$E,'Dělené umístění'!$B162)</f>
        <v>0</v>
      </c>
      <c r="D162" s="99">
        <f>COUNTIF('1S - Super Open'!D:D,'Dělené umístění'!B162)</f>
        <v>0</v>
      </c>
      <c r="E162" s="99">
        <f>COUNTIF('1 - Open'!$D:$D,'Dělené umístění'!$B162)</f>
        <v>0</v>
      </c>
      <c r="F162" s="99">
        <f>COUNTIF('2 - Racer'!$D:$D,'Dělené umístění'!$B162)</f>
        <v>0</v>
      </c>
      <c r="G162" s="99">
        <f>COUNTIF('3 - Racer Cruiser'!$D:$D,'Dělené umístění'!$B162)</f>
        <v>0</v>
      </c>
      <c r="H162" s="99">
        <f>COUNTIF('4 - Cruiser lehký'!$D:$D,'Dělené umístění'!$B162)</f>
        <v>0</v>
      </c>
      <c r="I162" s="99">
        <f>COUNTIF('5 - Cruiser těžký'!$D:$D,'Dělené umístění'!$B162)</f>
        <v>0</v>
      </c>
    </row>
    <row r="163" spans="2:9" x14ac:dyDescent="0.25">
      <c r="B163" s="99">
        <v>161</v>
      </c>
      <c r="C163" s="99">
        <f>COUNTIF('Celkové pořadí'!$E:$E,'Dělené umístění'!$B163)</f>
        <v>0</v>
      </c>
      <c r="D163" s="99">
        <f>COUNTIF('1S - Super Open'!D:D,'Dělené umístění'!B163)</f>
        <v>0</v>
      </c>
      <c r="E163" s="99">
        <f>COUNTIF('1 - Open'!$D:$D,'Dělené umístění'!$B163)</f>
        <v>0</v>
      </c>
      <c r="F163" s="99">
        <f>COUNTIF('2 - Racer'!$D:$D,'Dělené umístění'!$B163)</f>
        <v>0</v>
      </c>
      <c r="G163" s="99">
        <f>COUNTIF('3 - Racer Cruiser'!$D:$D,'Dělené umístění'!$B163)</f>
        <v>0</v>
      </c>
      <c r="H163" s="99">
        <f>COUNTIF('4 - Cruiser lehký'!$D:$D,'Dělené umístění'!$B163)</f>
        <v>0</v>
      </c>
      <c r="I163" s="99">
        <f>COUNTIF('5 - Cruiser těžký'!$D:$D,'Dělené umístění'!$B163)</f>
        <v>0</v>
      </c>
    </row>
    <row r="164" spans="2:9" x14ac:dyDescent="0.25">
      <c r="B164" s="99">
        <v>162</v>
      </c>
      <c r="C164" s="99">
        <f>COUNTIF('Celkové pořadí'!$E:$E,'Dělené umístění'!$B164)</f>
        <v>0</v>
      </c>
      <c r="D164" s="99">
        <f>COUNTIF('1S - Super Open'!D:D,'Dělené umístění'!B164)</f>
        <v>0</v>
      </c>
      <c r="E164" s="99">
        <f>COUNTIF('1 - Open'!$D:$D,'Dělené umístění'!$B164)</f>
        <v>0</v>
      </c>
      <c r="F164" s="99">
        <f>COUNTIF('2 - Racer'!$D:$D,'Dělené umístění'!$B164)</f>
        <v>0</v>
      </c>
      <c r="G164" s="99">
        <f>COUNTIF('3 - Racer Cruiser'!$D:$D,'Dělené umístění'!$B164)</f>
        <v>0</v>
      </c>
      <c r="H164" s="99">
        <f>COUNTIF('4 - Cruiser lehký'!$D:$D,'Dělené umístění'!$B164)</f>
        <v>0</v>
      </c>
      <c r="I164" s="99">
        <f>COUNTIF('5 - Cruiser těžký'!$D:$D,'Dělené umístění'!$B164)</f>
        <v>0</v>
      </c>
    </row>
    <row r="165" spans="2:9" x14ac:dyDescent="0.25">
      <c r="B165" s="99">
        <v>163</v>
      </c>
      <c r="C165" s="99">
        <f>COUNTIF('Celkové pořadí'!$E:$E,'Dělené umístění'!$B165)</f>
        <v>0</v>
      </c>
      <c r="D165" s="99">
        <f>COUNTIF('1S - Super Open'!D:D,'Dělené umístění'!B165)</f>
        <v>0</v>
      </c>
      <c r="E165" s="99">
        <f>COUNTIF('1 - Open'!$D:$D,'Dělené umístění'!$B165)</f>
        <v>0</v>
      </c>
      <c r="F165" s="99">
        <f>COUNTIF('2 - Racer'!$D:$D,'Dělené umístění'!$B165)</f>
        <v>0</v>
      </c>
      <c r="G165" s="99">
        <f>COUNTIF('3 - Racer Cruiser'!$D:$D,'Dělené umístění'!$B165)</f>
        <v>0</v>
      </c>
      <c r="H165" s="99">
        <f>COUNTIF('4 - Cruiser lehký'!$D:$D,'Dělené umístění'!$B165)</f>
        <v>0</v>
      </c>
      <c r="I165" s="99">
        <f>COUNTIF('5 - Cruiser těžký'!$D:$D,'Dělené umístění'!$B165)</f>
        <v>0</v>
      </c>
    </row>
    <row r="166" spans="2:9" x14ac:dyDescent="0.25">
      <c r="B166" s="99">
        <v>164</v>
      </c>
      <c r="C166" s="99">
        <f>COUNTIF('Celkové pořadí'!$E:$E,'Dělené umístění'!$B166)</f>
        <v>1</v>
      </c>
      <c r="D166" s="99">
        <f>COUNTIF('1S - Super Open'!D:D,'Dělené umístění'!B166)</f>
        <v>0</v>
      </c>
      <c r="E166" s="99">
        <f>COUNTIF('1 - Open'!$D:$D,'Dělené umístění'!$B166)</f>
        <v>0</v>
      </c>
      <c r="F166" s="99">
        <f>COUNTIF('2 - Racer'!$D:$D,'Dělené umístění'!$B166)</f>
        <v>0</v>
      </c>
      <c r="G166" s="99">
        <f>COUNTIF('3 - Racer Cruiser'!$D:$D,'Dělené umístění'!$B166)</f>
        <v>0</v>
      </c>
      <c r="H166" s="99">
        <f>COUNTIF('4 - Cruiser lehký'!$D:$D,'Dělené umístění'!$B166)</f>
        <v>0</v>
      </c>
      <c r="I166" s="99">
        <f>COUNTIF('5 - Cruiser těžký'!$D:$D,'Dělené umístění'!$B166)</f>
        <v>0</v>
      </c>
    </row>
    <row r="167" spans="2:9" x14ac:dyDescent="0.25">
      <c r="B167" s="99">
        <v>165</v>
      </c>
      <c r="C167" s="99">
        <f>COUNTIF('Celkové pořadí'!$E:$E,'Dělené umístění'!$B167)</f>
        <v>0</v>
      </c>
      <c r="D167" s="99">
        <f>COUNTIF('1S - Super Open'!D:D,'Dělené umístění'!B167)</f>
        <v>0</v>
      </c>
      <c r="E167" s="99">
        <f>COUNTIF('1 - Open'!$D:$D,'Dělené umístění'!$B167)</f>
        <v>0</v>
      </c>
      <c r="F167" s="99">
        <f>COUNTIF('2 - Racer'!$D:$D,'Dělené umístění'!$B167)</f>
        <v>0</v>
      </c>
      <c r="G167" s="99">
        <f>COUNTIF('3 - Racer Cruiser'!$D:$D,'Dělené umístění'!$B167)</f>
        <v>0</v>
      </c>
      <c r="H167" s="99">
        <f>COUNTIF('4 - Cruiser lehký'!$D:$D,'Dělené umístění'!$B167)</f>
        <v>0</v>
      </c>
      <c r="I167" s="99">
        <f>COUNTIF('5 - Cruiser těžký'!$D:$D,'Dělené umístění'!$B167)</f>
        <v>0</v>
      </c>
    </row>
    <row r="168" spans="2:9" x14ac:dyDescent="0.25">
      <c r="B168" s="99">
        <v>166</v>
      </c>
      <c r="C168" s="99">
        <f>COUNTIF('Celkové pořadí'!$E:$E,'Dělené umístění'!$B168)</f>
        <v>0</v>
      </c>
      <c r="D168" s="99">
        <f>COUNTIF('1S - Super Open'!D:D,'Dělené umístění'!B168)</f>
        <v>0</v>
      </c>
      <c r="E168" s="99">
        <f>COUNTIF('1 - Open'!$D:$D,'Dělené umístění'!$B168)</f>
        <v>0</v>
      </c>
      <c r="F168" s="99">
        <f>COUNTIF('2 - Racer'!$D:$D,'Dělené umístění'!$B168)</f>
        <v>0</v>
      </c>
      <c r="G168" s="99">
        <f>COUNTIF('3 - Racer Cruiser'!$D:$D,'Dělené umístění'!$B168)</f>
        <v>0</v>
      </c>
      <c r="H168" s="99">
        <f>COUNTIF('4 - Cruiser lehký'!$D:$D,'Dělené umístění'!$B168)</f>
        <v>0</v>
      </c>
      <c r="I168" s="99">
        <f>COUNTIF('5 - Cruiser těžký'!$D:$D,'Dělené umístění'!$B168)</f>
        <v>0</v>
      </c>
    </row>
    <row r="169" spans="2:9" x14ac:dyDescent="0.25">
      <c r="B169" s="99">
        <v>167</v>
      </c>
      <c r="C169" s="99">
        <f>COUNTIF('Celkové pořadí'!$E:$E,'Dělené umístění'!$B169)</f>
        <v>0</v>
      </c>
      <c r="D169" s="99">
        <f>COUNTIF('1S - Super Open'!D:D,'Dělené umístění'!B169)</f>
        <v>0</v>
      </c>
      <c r="E169" s="99">
        <f>COUNTIF('1 - Open'!$D:$D,'Dělené umístění'!$B169)</f>
        <v>0</v>
      </c>
      <c r="F169" s="99">
        <f>COUNTIF('2 - Racer'!$D:$D,'Dělené umístění'!$B169)</f>
        <v>0</v>
      </c>
      <c r="G169" s="99">
        <f>COUNTIF('3 - Racer Cruiser'!$D:$D,'Dělené umístění'!$B169)</f>
        <v>0</v>
      </c>
      <c r="H169" s="99">
        <f>COUNTIF('4 - Cruiser lehký'!$D:$D,'Dělené umístění'!$B169)</f>
        <v>0</v>
      </c>
      <c r="I169" s="99">
        <f>COUNTIF('5 - Cruiser těžký'!$D:$D,'Dělené umístění'!$B169)</f>
        <v>0</v>
      </c>
    </row>
    <row r="170" spans="2:9" x14ac:dyDescent="0.25">
      <c r="B170" s="99">
        <v>168</v>
      </c>
      <c r="C170" s="99">
        <f>COUNTIF('Celkové pořadí'!$E:$E,'Dělené umístění'!$B170)</f>
        <v>2</v>
      </c>
      <c r="D170" s="99">
        <f>COUNTIF('1S - Super Open'!D:D,'Dělené umístění'!B170)</f>
        <v>0</v>
      </c>
      <c r="E170" s="99">
        <f>COUNTIF('1 - Open'!$D:$D,'Dělené umístění'!$B170)</f>
        <v>0</v>
      </c>
      <c r="F170" s="99">
        <f>COUNTIF('2 - Racer'!$D:$D,'Dělené umístění'!$B170)</f>
        <v>0</v>
      </c>
      <c r="G170" s="99">
        <f>COUNTIF('3 - Racer Cruiser'!$D:$D,'Dělené umístění'!$B170)</f>
        <v>0</v>
      </c>
      <c r="H170" s="99">
        <f>COUNTIF('4 - Cruiser lehký'!$D:$D,'Dělené umístění'!$B170)</f>
        <v>0</v>
      </c>
      <c r="I170" s="99">
        <f>COUNTIF('5 - Cruiser těžký'!$D:$D,'Dělené umístění'!$B170)</f>
        <v>0</v>
      </c>
    </row>
    <row r="171" spans="2:9" x14ac:dyDescent="0.25">
      <c r="B171" s="99">
        <v>169</v>
      </c>
      <c r="C171" s="99">
        <f>COUNTIF('Celkové pořadí'!$E:$E,'Dělené umístění'!$B171)</f>
        <v>0</v>
      </c>
      <c r="D171" s="99">
        <f>COUNTIF('1S - Super Open'!D:D,'Dělené umístění'!B171)</f>
        <v>0</v>
      </c>
      <c r="E171" s="99">
        <f>COUNTIF('1 - Open'!$D:$D,'Dělené umístění'!$B171)</f>
        <v>0</v>
      </c>
      <c r="F171" s="99">
        <f>COUNTIF('2 - Racer'!$D:$D,'Dělené umístění'!$B171)</f>
        <v>0</v>
      </c>
      <c r="G171" s="99">
        <f>COUNTIF('3 - Racer Cruiser'!$D:$D,'Dělené umístění'!$B171)</f>
        <v>0</v>
      </c>
      <c r="H171" s="99">
        <f>COUNTIF('4 - Cruiser lehký'!$D:$D,'Dělené umístění'!$B171)</f>
        <v>0</v>
      </c>
      <c r="I171" s="99">
        <f>COUNTIF('5 - Cruiser těžký'!$D:$D,'Dělené umístění'!$B171)</f>
        <v>0</v>
      </c>
    </row>
    <row r="172" spans="2:9" x14ac:dyDescent="0.25">
      <c r="B172" s="99">
        <v>170</v>
      </c>
      <c r="C172" s="99">
        <f>COUNTIF('Celkové pořadí'!$E:$E,'Dělené umístění'!$B172)</f>
        <v>0</v>
      </c>
      <c r="D172" s="99">
        <f>COUNTIF('1S - Super Open'!D:D,'Dělené umístění'!B172)</f>
        <v>0</v>
      </c>
      <c r="E172" s="99">
        <f>COUNTIF('1 - Open'!$D:$D,'Dělené umístění'!$B172)</f>
        <v>0</v>
      </c>
      <c r="F172" s="99">
        <f>COUNTIF('2 - Racer'!$D:$D,'Dělené umístění'!$B172)</f>
        <v>0</v>
      </c>
      <c r="G172" s="99">
        <f>COUNTIF('3 - Racer Cruiser'!$D:$D,'Dělené umístění'!$B172)</f>
        <v>0</v>
      </c>
      <c r="H172" s="99">
        <f>COUNTIF('4 - Cruiser lehký'!$D:$D,'Dělené umístění'!$B172)</f>
        <v>0</v>
      </c>
      <c r="I172" s="99">
        <f>COUNTIF('5 - Cruiser těžký'!$D:$D,'Dělené umístění'!$B172)</f>
        <v>0</v>
      </c>
    </row>
    <row r="173" spans="2:9" x14ac:dyDescent="0.25">
      <c r="B173" s="99">
        <v>171</v>
      </c>
      <c r="C173" s="99">
        <f>COUNTIF('Celkové pořadí'!$E:$E,'Dělené umístění'!$B173)</f>
        <v>0</v>
      </c>
      <c r="D173" s="99">
        <f>COUNTIF('1S - Super Open'!D:D,'Dělené umístění'!B173)</f>
        <v>0</v>
      </c>
      <c r="E173" s="99">
        <f>COUNTIF('1 - Open'!$D:$D,'Dělené umístění'!$B173)</f>
        <v>0</v>
      </c>
      <c r="F173" s="99">
        <f>COUNTIF('2 - Racer'!$D:$D,'Dělené umístění'!$B173)</f>
        <v>0</v>
      </c>
      <c r="G173" s="99">
        <f>COUNTIF('3 - Racer Cruiser'!$D:$D,'Dělené umístění'!$B173)</f>
        <v>0</v>
      </c>
      <c r="H173" s="99">
        <f>COUNTIF('4 - Cruiser lehký'!$D:$D,'Dělené umístění'!$B173)</f>
        <v>0</v>
      </c>
      <c r="I173" s="99">
        <f>COUNTIF('5 - Cruiser těžký'!$D:$D,'Dělené umístění'!$B173)</f>
        <v>0</v>
      </c>
    </row>
    <row r="174" spans="2:9" x14ac:dyDescent="0.25">
      <c r="B174" s="99">
        <v>172</v>
      </c>
      <c r="C174" s="99">
        <f>COUNTIF('Celkové pořadí'!$E:$E,'Dělené umístění'!$B174)</f>
        <v>0</v>
      </c>
      <c r="D174" s="99">
        <f>COUNTIF('1S - Super Open'!D:D,'Dělené umístění'!B174)</f>
        <v>0</v>
      </c>
      <c r="E174" s="99">
        <f>COUNTIF('1 - Open'!$D:$D,'Dělené umístění'!$B174)</f>
        <v>0</v>
      </c>
      <c r="F174" s="99">
        <f>COUNTIF('2 - Racer'!$D:$D,'Dělené umístění'!$B174)</f>
        <v>0</v>
      </c>
      <c r="G174" s="99">
        <f>COUNTIF('3 - Racer Cruiser'!$D:$D,'Dělené umístění'!$B174)</f>
        <v>0</v>
      </c>
      <c r="H174" s="99">
        <f>COUNTIF('4 - Cruiser lehký'!$D:$D,'Dělené umístění'!$B174)</f>
        <v>0</v>
      </c>
      <c r="I174" s="99">
        <f>COUNTIF('5 - Cruiser těžký'!$D:$D,'Dělené umístění'!$B174)</f>
        <v>0</v>
      </c>
    </row>
    <row r="175" spans="2:9" x14ac:dyDescent="0.25">
      <c r="B175" s="99">
        <v>173</v>
      </c>
      <c r="C175" s="99">
        <f>COUNTIF('Celkové pořadí'!$E:$E,'Dělené umístění'!$B175)</f>
        <v>0</v>
      </c>
      <c r="D175" s="99">
        <f>COUNTIF('1S - Super Open'!D:D,'Dělené umístění'!B175)</f>
        <v>0</v>
      </c>
      <c r="E175" s="99">
        <f>COUNTIF('1 - Open'!$D:$D,'Dělené umístění'!$B175)</f>
        <v>0</v>
      </c>
      <c r="F175" s="99">
        <f>COUNTIF('2 - Racer'!$D:$D,'Dělené umístění'!$B175)</f>
        <v>0</v>
      </c>
      <c r="G175" s="99">
        <f>COUNTIF('3 - Racer Cruiser'!$D:$D,'Dělené umístění'!$B175)</f>
        <v>0</v>
      </c>
      <c r="H175" s="99">
        <f>COUNTIF('4 - Cruiser lehký'!$D:$D,'Dělené umístění'!$B175)</f>
        <v>0</v>
      </c>
      <c r="I175" s="99">
        <f>COUNTIF('5 - Cruiser těžký'!$D:$D,'Dělené umístění'!$B175)</f>
        <v>0</v>
      </c>
    </row>
    <row r="176" spans="2:9" x14ac:dyDescent="0.25">
      <c r="B176" s="99">
        <v>174</v>
      </c>
      <c r="C176" s="99">
        <f>COUNTIF('Celkové pořadí'!$E:$E,'Dělené umístění'!$B176)</f>
        <v>0</v>
      </c>
      <c r="D176" s="99">
        <f>COUNTIF('1S - Super Open'!D:D,'Dělené umístění'!B176)</f>
        <v>0</v>
      </c>
      <c r="E176" s="99">
        <f>COUNTIF('1 - Open'!$D:$D,'Dělené umístění'!$B176)</f>
        <v>0</v>
      </c>
      <c r="F176" s="99">
        <f>COUNTIF('2 - Racer'!$D:$D,'Dělené umístění'!$B176)</f>
        <v>0</v>
      </c>
      <c r="G176" s="99">
        <f>COUNTIF('3 - Racer Cruiser'!$D:$D,'Dělené umístění'!$B176)</f>
        <v>0</v>
      </c>
      <c r="H176" s="99">
        <f>COUNTIF('4 - Cruiser lehký'!$D:$D,'Dělené umístění'!$B176)</f>
        <v>0</v>
      </c>
      <c r="I176" s="99">
        <f>COUNTIF('5 - Cruiser těžký'!$D:$D,'Dělené umístění'!$B176)</f>
        <v>0</v>
      </c>
    </row>
    <row r="177" spans="2:9" x14ac:dyDescent="0.25">
      <c r="B177" s="99">
        <v>175</v>
      </c>
      <c r="C177" s="99">
        <f>COUNTIF('Celkové pořadí'!$E:$E,'Dělené umístění'!$B177)</f>
        <v>0</v>
      </c>
      <c r="D177" s="99">
        <f>COUNTIF('1S - Super Open'!D:D,'Dělené umístění'!B177)</f>
        <v>0</v>
      </c>
      <c r="E177" s="99">
        <f>COUNTIF('1 - Open'!$D:$D,'Dělené umístění'!$B177)</f>
        <v>0</v>
      </c>
      <c r="F177" s="99">
        <f>COUNTIF('2 - Racer'!$D:$D,'Dělené umístění'!$B177)</f>
        <v>0</v>
      </c>
      <c r="G177" s="99">
        <f>COUNTIF('3 - Racer Cruiser'!$D:$D,'Dělené umístění'!$B177)</f>
        <v>0</v>
      </c>
      <c r="H177" s="99">
        <f>COUNTIF('4 - Cruiser lehký'!$D:$D,'Dělené umístění'!$B177)</f>
        <v>0</v>
      </c>
      <c r="I177" s="99">
        <f>COUNTIF('5 - Cruiser těžký'!$D:$D,'Dělené umístění'!$B177)</f>
        <v>0</v>
      </c>
    </row>
    <row r="178" spans="2:9" x14ac:dyDescent="0.25">
      <c r="B178" s="99">
        <v>176</v>
      </c>
      <c r="C178" s="99">
        <f>COUNTIF('Celkové pořadí'!$E:$E,'Dělené umístění'!$B178)</f>
        <v>0</v>
      </c>
      <c r="D178" s="99">
        <f>COUNTIF('1S - Super Open'!D:D,'Dělené umístění'!B178)</f>
        <v>0</v>
      </c>
      <c r="E178" s="99">
        <f>COUNTIF('1 - Open'!$D:$D,'Dělené umístění'!$B178)</f>
        <v>0</v>
      </c>
      <c r="F178" s="99">
        <f>COUNTIF('2 - Racer'!$D:$D,'Dělené umístění'!$B178)</f>
        <v>0</v>
      </c>
      <c r="G178" s="99">
        <f>COUNTIF('3 - Racer Cruiser'!$D:$D,'Dělené umístění'!$B178)</f>
        <v>0</v>
      </c>
      <c r="H178" s="99">
        <f>COUNTIF('4 - Cruiser lehký'!$D:$D,'Dělené umístění'!$B178)</f>
        <v>0</v>
      </c>
      <c r="I178" s="99">
        <f>COUNTIF('5 - Cruiser těžký'!$D:$D,'Dělené umístění'!$B178)</f>
        <v>0</v>
      </c>
    </row>
    <row r="179" spans="2:9" x14ac:dyDescent="0.25">
      <c r="B179" s="99">
        <v>177</v>
      </c>
      <c r="C179" s="99">
        <f>COUNTIF('Celkové pořadí'!$E:$E,'Dělené umístění'!$B179)</f>
        <v>0</v>
      </c>
      <c r="D179" s="99">
        <f>COUNTIF('1S - Super Open'!D:D,'Dělené umístění'!B179)</f>
        <v>0</v>
      </c>
      <c r="E179" s="99">
        <f>COUNTIF('1 - Open'!$D:$D,'Dělené umístění'!$B179)</f>
        <v>0</v>
      </c>
      <c r="F179" s="99">
        <f>COUNTIF('2 - Racer'!$D:$D,'Dělené umístění'!$B179)</f>
        <v>0</v>
      </c>
      <c r="G179" s="99">
        <f>COUNTIF('3 - Racer Cruiser'!$D:$D,'Dělené umístění'!$B179)</f>
        <v>0</v>
      </c>
      <c r="H179" s="99">
        <f>COUNTIF('4 - Cruiser lehký'!$D:$D,'Dělené umístění'!$B179)</f>
        <v>0</v>
      </c>
      <c r="I179" s="99">
        <f>COUNTIF('5 - Cruiser těžký'!$D:$D,'Dělené umístění'!$B179)</f>
        <v>0</v>
      </c>
    </row>
    <row r="180" spans="2:9" x14ac:dyDescent="0.25">
      <c r="B180" s="99">
        <v>178</v>
      </c>
      <c r="C180" s="99">
        <f>COUNTIF('Celkové pořadí'!$E:$E,'Dělené umístění'!$B180)</f>
        <v>0</v>
      </c>
      <c r="D180" s="99">
        <f>COUNTIF('1S - Super Open'!D:D,'Dělené umístění'!B180)</f>
        <v>0</v>
      </c>
      <c r="E180" s="99">
        <f>COUNTIF('1 - Open'!$D:$D,'Dělené umístění'!$B180)</f>
        <v>0</v>
      </c>
      <c r="F180" s="99">
        <f>COUNTIF('2 - Racer'!$D:$D,'Dělené umístění'!$B180)</f>
        <v>0</v>
      </c>
      <c r="G180" s="99">
        <f>COUNTIF('3 - Racer Cruiser'!$D:$D,'Dělené umístění'!$B180)</f>
        <v>0</v>
      </c>
      <c r="H180" s="99">
        <f>COUNTIF('4 - Cruiser lehký'!$D:$D,'Dělené umístění'!$B180)</f>
        <v>0</v>
      </c>
      <c r="I180" s="99">
        <f>COUNTIF('5 - Cruiser těžký'!$D:$D,'Dělené umístění'!$B180)</f>
        <v>0</v>
      </c>
    </row>
    <row r="181" spans="2:9" x14ac:dyDescent="0.25">
      <c r="B181" s="99">
        <v>179</v>
      </c>
      <c r="C181" s="99">
        <f>COUNTIF('Celkové pořadí'!$E:$E,'Dělené umístění'!$B181)</f>
        <v>0</v>
      </c>
      <c r="D181" s="99">
        <f>COUNTIF('1S - Super Open'!D:D,'Dělené umístění'!B181)</f>
        <v>0</v>
      </c>
      <c r="E181" s="99">
        <f>COUNTIF('1 - Open'!$D:$D,'Dělené umístění'!$B181)</f>
        <v>0</v>
      </c>
      <c r="F181" s="99">
        <f>COUNTIF('2 - Racer'!$D:$D,'Dělené umístění'!$B181)</f>
        <v>0</v>
      </c>
      <c r="G181" s="99">
        <f>COUNTIF('3 - Racer Cruiser'!$D:$D,'Dělené umístění'!$B181)</f>
        <v>0</v>
      </c>
      <c r="H181" s="99">
        <f>COUNTIF('4 - Cruiser lehký'!$D:$D,'Dělené umístění'!$B181)</f>
        <v>0</v>
      </c>
      <c r="I181" s="99">
        <f>COUNTIF('5 - Cruiser těžký'!$D:$D,'Dělené umístění'!$B181)</f>
        <v>0</v>
      </c>
    </row>
    <row r="182" spans="2:9" x14ac:dyDescent="0.25">
      <c r="B182" s="99">
        <v>180</v>
      </c>
      <c r="C182" s="99">
        <f>COUNTIF('Celkové pořadí'!$E:$E,'Dělené umístění'!$B182)</f>
        <v>0</v>
      </c>
      <c r="D182" s="99">
        <f>COUNTIF('1S - Super Open'!D:D,'Dělené umístění'!B182)</f>
        <v>0</v>
      </c>
      <c r="E182" s="99">
        <f>COUNTIF('1 - Open'!$D:$D,'Dělené umístění'!$B182)</f>
        <v>0</v>
      </c>
      <c r="F182" s="99">
        <f>COUNTIF('2 - Racer'!$D:$D,'Dělené umístění'!$B182)</f>
        <v>0</v>
      </c>
      <c r="G182" s="99">
        <f>COUNTIF('3 - Racer Cruiser'!$D:$D,'Dělené umístění'!$B182)</f>
        <v>0</v>
      </c>
      <c r="H182" s="99">
        <f>COUNTIF('4 - Cruiser lehký'!$D:$D,'Dělené umístění'!$B182)</f>
        <v>0</v>
      </c>
      <c r="I182" s="99">
        <f>COUNTIF('5 - Cruiser těžký'!$D:$D,'Dělené umístění'!$B182)</f>
        <v>0</v>
      </c>
    </row>
    <row r="183" spans="2:9" x14ac:dyDescent="0.25">
      <c r="B183" s="99">
        <v>181</v>
      </c>
      <c r="C183" s="99">
        <f>COUNTIF('Celkové pořadí'!$E:$E,'Dělené umístění'!$B183)</f>
        <v>0</v>
      </c>
      <c r="D183" s="99">
        <f>COUNTIF('1S - Super Open'!D:D,'Dělené umístění'!B183)</f>
        <v>0</v>
      </c>
      <c r="E183" s="99">
        <f>COUNTIF('1 - Open'!$D:$D,'Dělené umístění'!$B183)</f>
        <v>0</v>
      </c>
      <c r="F183" s="99">
        <f>COUNTIF('2 - Racer'!$D:$D,'Dělené umístění'!$B183)</f>
        <v>0</v>
      </c>
      <c r="G183" s="99">
        <f>COUNTIF('3 - Racer Cruiser'!$D:$D,'Dělené umístění'!$B183)</f>
        <v>0</v>
      </c>
      <c r="H183" s="99">
        <f>COUNTIF('4 - Cruiser lehký'!$D:$D,'Dělené umístění'!$B183)</f>
        <v>0</v>
      </c>
      <c r="I183" s="99">
        <f>COUNTIF('5 - Cruiser těžký'!$D:$D,'Dělené umístění'!$B183)</f>
        <v>0</v>
      </c>
    </row>
    <row r="184" spans="2:9" x14ac:dyDescent="0.25">
      <c r="B184" s="99">
        <v>182</v>
      </c>
      <c r="C184" s="99">
        <f>COUNTIF('Celkové pořadí'!$E:$E,'Dělené umístění'!$B184)</f>
        <v>0</v>
      </c>
      <c r="D184" s="99">
        <f>COUNTIF('1S - Super Open'!D:D,'Dělené umístění'!B184)</f>
        <v>0</v>
      </c>
      <c r="E184" s="99">
        <f>COUNTIF('1 - Open'!$D:$D,'Dělené umístění'!$B184)</f>
        <v>0</v>
      </c>
      <c r="F184" s="99">
        <f>COUNTIF('2 - Racer'!$D:$D,'Dělené umístění'!$B184)</f>
        <v>0</v>
      </c>
      <c r="G184" s="99">
        <f>COUNTIF('3 - Racer Cruiser'!$D:$D,'Dělené umístění'!$B184)</f>
        <v>0</v>
      </c>
      <c r="H184" s="99">
        <f>COUNTIF('4 - Cruiser lehký'!$D:$D,'Dělené umístění'!$B184)</f>
        <v>0</v>
      </c>
      <c r="I184" s="99">
        <f>COUNTIF('5 - Cruiser těžký'!$D:$D,'Dělené umístění'!$B184)</f>
        <v>0</v>
      </c>
    </row>
    <row r="185" spans="2:9" x14ac:dyDescent="0.25">
      <c r="B185" s="99">
        <v>183</v>
      </c>
      <c r="C185" s="99">
        <f>COUNTIF('Celkové pořadí'!$E:$E,'Dělené umístění'!$B185)</f>
        <v>0</v>
      </c>
      <c r="D185" s="99">
        <f>COUNTIF('1S - Super Open'!D:D,'Dělené umístění'!B185)</f>
        <v>0</v>
      </c>
      <c r="E185" s="99">
        <f>COUNTIF('1 - Open'!$D:$D,'Dělené umístění'!$B185)</f>
        <v>0</v>
      </c>
      <c r="F185" s="99">
        <f>COUNTIF('2 - Racer'!$D:$D,'Dělené umístění'!$B185)</f>
        <v>0</v>
      </c>
      <c r="G185" s="99">
        <f>COUNTIF('3 - Racer Cruiser'!$D:$D,'Dělené umístění'!$B185)</f>
        <v>0</v>
      </c>
      <c r="H185" s="99">
        <f>COUNTIF('4 - Cruiser lehký'!$D:$D,'Dělené umístění'!$B185)</f>
        <v>0</v>
      </c>
      <c r="I185" s="99">
        <f>COUNTIF('5 - Cruiser těžký'!$D:$D,'Dělené umístění'!$B185)</f>
        <v>0</v>
      </c>
    </row>
    <row r="186" spans="2:9" x14ac:dyDescent="0.25">
      <c r="B186" s="99">
        <v>184</v>
      </c>
      <c r="C186" s="99">
        <f>COUNTIF('Celkové pořadí'!$E:$E,'Dělené umístění'!$B186)</f>
        <v>0</v>
      </c>
      <c r="D186" s="99">
        <f>COUNTIF('1S - Super Open'!D:D,'Dělené umístění'!B186)</f>
        <v>0</v>
      </c>
      <c r="E186" s="99">
        <f>COUNTIF('1 - Open'!$D:$D,'Dělené umístění'!$B186)</f>
        <v>0</v>
      </c>
      <c r="F186" s="99">
        <f>COUNTIF('2 - Racer'!$D:$D,'Dělené umístění'!$B186)</f>
        <v>0</v>
      </c>
      <c r="G186" s="99">
        <f>COUNTIF('3 - Racer Cruiser'!$D:$D,'Dělené umístění'!$B186)</f>
        <v>0</v>
      </c>
      <c r="H186" s="99">
        <f>COUNTIF('4 - Cruiser lehký'!$D:$D,'Dělené umístění'!$B186)</f>
        <v>0</v>
      </c>
      <c r="I186" s="99">
        <f>COUNTIF('5 - Cruiser těžký'!$D:$D,'Dělené umístění'!$B186)</f>
        <v>0</v>
      </c>
    </row>
    <row r="187" spans="2:9" x14ac:dyDescent="0.25">
      <c r="B187" s="99">
        <v>185</v>
      </c>
      <c r="C187" s="99">
        <f>COUNTIF('Celkové pořadí'!$E:$E,'Dělené umístění'!$B187)</f>
        <v>0</v>
      </c>
      <c r="D187" s="99">
        <f>COUNTIF('1S - Super Open'!D:D,'Dělené umístění'!B187)</f>
        <v>0</v>
      </c>
      <c r="E187" s="99">
        <f>COUNTIF('1 - Open'!$D:$D,'Dělené umístění'!$B187)</f>
        <v>0</v>
      </c>
      <c r="F187" s="99">
        <f>COUNTIF('2 - Racer'!$D:$D,'Dělené umístění'!$B187)</f>
        <v>0</v>
      </c>
      <c r="G187" s="99">
        <f>COUNTIF('3 - Racer Cruiser'!$D:$D,'Dělené umístění'!$B187)</f>
        <v>0</v>
      </c>
      <c r="H187" s="99">
        <f>COUNTIF('4 - Cruiser lehký'!$D:$D,'Dělené umístění'!$B187)</f>
        <v>0</v>
      </c>
      <c r="I187" s="99">
        <f>COUNTIF('5 - Cruiser těžký'!$D:$D,'Dělené umístění'!$B187)</f>
        <v>0</v>
      </c>
    </row>
    <row r="188" spans="2:9" x14ac:dyDescent="0.25">
      <c r="B188" s="99">
        <v>186</v>
      </c>
      <c r="C188" s="99">
        <f>COUNTIF('Celkové pořadí'!$E:$E,'Dělené umístění'!$B188)</f>
        <v>0</v>
      </c>
      <c r="D188" s="99">
        <f>COUNTIF('1S - Super Open'!D:D,'Dělené umístění'!B188)</f>
        <v>0</v>
      </c>
      <c r="E188" s="99">
        <f>COUNTIF('1 - Open'!$D:$D,'Dělené umístění'!$B188)</f>
        <v>0</v>
      </c>
      <c r="F188" s="99">
        <f>COUNTIF('2 - Racer'!$D:$D,'Dělené umístění'!$B188)</f>
        <v>0</v>
      </c>
      <c r="G188" s="99">
        <f>COUNTIF('3 - Racer Cruiser'!$D:$D,'Dělené umístění'!$B188)</f>
        <v>0</v>
      </c>
      <c r="H188" s="99">
        <f>COUNTIF('4 - Cruiser lehký'!$D:$D,'Dělené umístění'!$B188)</f>
        <v>0</v>
      </c>
      <c r="I188" s="99">
        <f>COUNTIF('5 - Cruiser těžký'!$D:$D,'Dělené umístění'!$B188)</f>
        <v>0</v>
      </c>
    </row>
    <row r="189" spans="2:9" x14ac:dyDescent="0.25">
      <c r="B189" s="99">
        <v>187</v>
      </c>
      <c r="C189" s="99">
        <f>COUNTIF('Celkové pořadí'!$E:$E,'Dělené umístění'!$B189)</f>
        <v>0</v>
      </c>
      <c r="D189" s="99">
        <f>COUNTIF('1S - Super Open'!D:D,'Dělené umístění'!B189)</f>
        <v>0</v>
      </c>
      <c r="E189" s="99">
        <f>COUNTIF('1 - Open'!$D:$D,'Dělené umístění'!$B189)</f>
        <v>0</v>
      </c>
      <c r="F189" s="99">
        <f>COUNTIF('2 - Racer'!$D:$D,'Dělené umístění'!$B189)</f>
        <v>0</v>
      </c>
      <c r="G189" s="99">
        <f>COUNTIF('3 - Racer Cruiser'!$D:$D,'Dělené umístění'!$B189)</f>
        <v>0</v>
      </c>
      <c r="H189" s="99">
        <f>COUNTIF('4 - Cruiser lehký'!$D:$D,'Dělené umístění'!$B189)</f>
        <v>0</v>
      </c>
      <c r="I189" s="99">
        <f>COUNTIF('5 - Cruiser těžký'!$D:$D,'Dělené umístění'!$B189)</f>
        <v>0</v>
      </c>
    </row>
    <row r="190" spans="2:9" x14ac:dyDescent="0.25">
      <c r="B190" s="99">
        <v>188</v>
      </c>
      <c r="C190" s="99">
        <f>COUNTIF('Celkové pořadí'!$E:$E,'Dělené umístění'!$B190)</f>
        <v>0</v>
      </c>
      <c r="D190" s="99">
        <f>COUNTIF('1S - Super Open'!D:D,'Dělené umístění'!B190)</f>
        <v>0</v>
      </c>
      <c r="E190" s="99">
        <f>COUNTIF('1 - Open'!$D:$D,'Dělené umístění'!$B190)</f>
        <v>0</v>
      </c>
      <c r="F190" s="99">
        <f>COUNTIF('2 - Racer'!$D:$D,'Dělené umístění'!$B190)</f>
        <v>0</v>
      </c>
      <c r="G190" s="99">
        <f>COUNTIF('3 - Racer Cruiser'!$D:$D,'Dělené umístění'!$B190)</f>
        <v>0</v>
      </c>
      <c r="H190" s="99">
        <f>COUNTIF('4 - Cruiser lehký'!$D:$D,'Dělené umístění'!$B190)</f>
        <v>0</v>
      </c>
      <c r="I190" s="99">
        <f>COUNTIF('5 - Cruiser těžký'!$D:$D,'Dělené umístění'!$B190)</f>
        <v>0</v>
      </c>
    </row>
    <row r="191" spans="2:9" x14ac:dyDescent="0.25">
      <c r="B191" s="99">
        <v>189</v>
      </c>
      <c r="C191" s="99">
        <f>COUNTIF('Celkové pořadí'!$E:$E,'Dělené umístění'!$B191)</f>
        <v>0</v>
      </c>
      <c r="D191" s="99">
        <f>COUNTIF('1S - Super Open'!D:D,'Dělené umístění'!B191)</f>
        <v>0</v>
      </c>
      <c r="E191" s="99">
        <f>COUNTIF('1 - Open'!$D:$D,'Dělené umístění'!$B191)</f>
        <v>0</v>
      </c>
      <c r="F191" s="99">
        <f>COUNTIF('2 - Racer'!$D:$D,'Dělené umístění'!$B191)</f>
        <v>0</v>
      </c>
      <c r="G191" s="99">
        <f>COUNTIF('3 - Racer Cruiser'!$D:$D,'Dělené umístění'!$B191)</f>
        <v>0</v>
      </c>
      <c r="H191" s="99">
        <f>COUNTIF('4 - Cruiser lehký'!$D:$D,'Dělené umístění'!$B191)</f>
        <v>0</v>
      </c>
      <c r="I191" s="99">
        <f>COUNTIF('5 - Cruiser těžký'!$D:$D,'Dělené umístění'!$B191)</f>
        <v>0</v>
      </c>
    </row>
    <row r="192" spans="2:9" x14ac:dyDescent="0.25">
      <c r="B192" s="99">
        <v>190</v>
      </c>
      <c r="C192" s="99">
        <f>COUNTIF('Celkové pořadí'!$E:$E,'Dělené umístění'!$B192)</f>
        <v>0</v>
      </c>
      <c r="D192" s="99">
        <f>COUNTIF('1S - Super Open'!D:D,'Dělené umístění'!B192)</f>
        <v>0</v>
      </c>
      <c r="E192" s="99">
        <f>COUNTIF('1 - Open'!$D:$D,'Dělené umístění'!$B192)</f>
        <v>0</v>
      </c>
      <c r="F192" s="99">
        <f>COUNTIF('2 - Racer'!$D:$D,'Dělené umístění'!$B192)</f>
        <v>0</v>
      </c>
      <c r="G192" s="99">
        <f>COUNTIF('3 - Racer Cruiser'!$D:$D,'Dělené umístění'!$B192)</f>
        <v>0</v>
      </c>
      <c r="H192" s="99">
        <f>COUNTIF('4 - Cruiser lehký'!$D:$D,'Dělené umístění'!$B192)</f>
        <v>0</v>
      </c>
      <c r="I192" s="99">
        <f>COUNTIF('5 - Cruiser těžký'!$D:$D,'Dělené umístění'!$B192)</f>
        <v>0</v>
      </c>
    </row>
    <row r="193" spans="2:9" x14ac:dyDescent="0.25">
      <c r="B193" s="99">
        <v>191</v>
      </c>
      <c r="C193" s="99">
        <f>COUNTIF('Celkové pořadí'!$E:$E,'Dělené umístění'!$B193)</f>
        <v>0</v>
      </c>
      <c r="D193" s="99">
        <f>COUNTIF('1S - Super Open'!D:D,'Dělené umístění'!B193)</f>
        <v>0</v>
      </c>
      <c r="E193" s="99">
        <f>COUNTIF('1 - Open'!$D:$D,'Dělené umístění'!$B193)</f>
        <v>0</v>
      </c>
      <c r="F193" s="99">
        <f>COUNTIF('2 - Racer'!$D:$D,'Dělené umístění'!$B193)</f>
        <v>0</v>
      </c>
      <c r="G193" s="99">
        <f>COUNTIF('3 - Racer Cruiser'!$D:$D,'Dělené umístění'!$B193)</f>
        <v>0</v>
      </c>
      <c r="H193" s="99">
        <f>COUNTIF('4 - Cruiser lehký'!$D:$D,'Dělené umístění'!$B193)</f>
        <v>0</v>
      </c>
      <c r="I193" s="99">
        <f>COUNTIF('5 - Cruiser těžký'!$D:$D,'Dělené umístění'!$B193)</f>
        <v>0</v>
      </c>
    </row>
    <row r="194" spans="2:9" x14ac:dyDescent="0.25">
      <c r="B194" s="99">
        <v>192</v>
      </c>
      <c r="C194" s="99">
        <f>COUNTIF('Celkové pořadí'!$E:$E,'Dělené umístění'!$B194)</f>
        <v>0</v>
      </c>
      <c r="D194" s="99">
        <f>COUNTIF('1S - Super Open'!D:D,'Dělené umístění'!B194)</f>
        <v>0</v>
      </c>
      <c r="E194" s="99">
        <f>COUNTIF('1 - Open'!$D:$D,'Dělené umístění'!$B194)</f>
        <v>0</v>
      </c>
      <c r="F194" s="99">
        <f>COUNTIF('2 - Racer'!$D:$D,'Dělené umístění'!$B194)</f>
        <v>0</v>
      </c>
      <c r="G194" s="99">
        <f>COUNTIF('3 - Racer Cruiser'!$D:$D,'Dělené umístění'!$B194)</f>
        <v>0</v>
      </c>
      <c r="H194" s="99">
        <f>COUNTIF('4 - Cruiser lehký'!$D:$D,'Dělené umístění'!$B194)</f>
        <v>0</v>
      </c>
      <c r="I194" s="99">
        <f>COUNTIF('5 - Cruiser těžký'!$D:$D,'Dělené umístění'!$B194)</f>
        <v>0</v>
      </c>
    </row>
    <row r="195" spans="2:9" x14ac:dyDescent="0.25">
      <c r="B195" s="99">
        <v>193</v>
      </c>
      <c r="C195" s="99">
        <f>COUNTIF('Celkové pořadí'!$E:$E,'Dělené umístění'!$B195)</f>
        <v>0</v>
      </c>
      <c r="D195" s="99">
        <f>COUNTIF('1S - Super Open'!D:D,'Dělené umístění'!B195)</f>
        <v>0</v>
      </c>
      <c r="E195" s="99">
        <f>COUNTIF('1 - Open'!$D:$D,'Dělené umístění'!$B195)</f>
        <v>0</v>
      </c>
      <c r="F195" s="99">
        <f>COUNTIF('2 - Racer'!$D:$D,'Dělené umístění'!$B195)</f>
        <v>0</v>
      </c>
      <c r="G195" s="99">
        <f>COUNTIF('3 - Racer Cruiser'!$D:$D,'Dělené umístění'!$B195)</f>
        <v>0</v>
      </c>
      <c r="H195" s="99">
        <f>COUNTIF('4 - Cruiser lehký'!$D:$D,'Dělené umístění'!$B195)</f>
        <v>0</v>
      </c>
      <c r="I195" s="99">
        <f>COUNTIF('5 - Cruiser těžký'!$D:$D,'Dělené umístění'!$B195)</f>
        <v>0</v>
      </c>
    </row>
    <row r="196" spans="2:9" x14ac:dyDescent="0.25">
      <c r="B196" s="99">
        <v>194</v>
      </c>
      <c r="C196" s="99">
        <f>COUNTIF('Celkové pořadí'!$E:$E,'Dělené umístění'!$B196)</f>
        <v>0</v>
      </c>
      <c r="D196" s="99">
        <f>COUNTIF('1S - Super Open'!D:D,'Dělené umístění'!B196)</f>
        <v>0</v>
      </c>
      <c r="E196" s="99">
        <f>COUNTIF('1 - Open'!$D:$D,'Dělené umístění'!$B196)</f>
        <v>0</v>
      </c>
      <c r="F196" s="99">
        <f>COUNTIF('2 - Racer'!$D:$D,'Dělené umístění'!$B196)</f>
        <v>0</v>
      </c>
      <c r="G196" s="99">
        <f>COUNTIF('3 - Racer Cruiser'!$D:$D,'Dělené umístění'!$B196)</f>
        <v>0</v>
      </c>
      <c r="H196" s="99">
        <f>COUNTIF('4 - Cruiser lehký'!$D:$D,'Dělené umístění'!$B196)</f>
        <v>0</v>
      </c>
      <c r="I196" s="99">
        <f>COUNTIF('5 - Cruiser těžký'!$D:$D,'Dělené umístění'!$B196)</f>
        <v>0</v>
      </c>
    </row>
    <row r="197" spans="2:9" x14ac:dyDescent="0.25">
      <c r="B197" s="99">
        <v>195</v>
      </c>
      <c r="C197" s="99">
        <f>COUNTIF('Celkové pořadí'!$E:$E,'Dělené umístění'!$B197)</f>
        <v>0</v>
      </c>
      <c r="D197" s="99">
        <f>COUNTIF('1S - Super Open'!D:D,'Dělené umístění'!B197)</f>
        <v>0</v>
      </c>
      <c r="E197" s="99">
        <f>COUNTIF('1 - Open'!$D:$D,'Dělené umístění'!$B197)</f>
        <v>0</v>
      </c>
      <c r="F197" s="99">
        <f>COUNTIF('2 - Racer'!$D:$D,'Dělené umístění'!$B197)</f>
        <v>0</v>
      </c>
      <c r="G197" s="99">
        <f>COUNTIF('3 - Racer Cruiser'!$D:$D,'Dělené umístění'!$B197)</f>
        <v>0</v>
      </c>
      <c r="H197" s="99">
        <f>COUNTIF('4 - Cruiser lehký'!$D:$D,'Dělené umístění'!$B197)</f>
        <v>0</v>
      </c>
      <c r="I197" s="99">
        <f>COUNTIF('5 - Cruiser těžký'!$D:$D,'Dělené umístění'!$B197)</f>
        <v>0</v>
      </c>
    </row>
    <row r="198" spans="2:9" x14ac:dyDescent="0.25">
      <c r="B198" s="99">
        <v>196</v>
      </c>
      <c r="C198" s="99">
        <f>COUNTIF('Celkové pořadí'!$E:$E,'Dělené umístění'!$B198)</f>
        <v>0</v>
      </c>
      <c r="D198" s="99">
        <f>COUNTIF('1S - Super Open'!D:D,'Dělené umístění'!B198)</f>
        <v>0</v>
      </c>
      <c r="E198" s="99">
        <f>COUNTIF('1 - Open'!$D:$D,'Dělené umístění'!$B198)</f>
        <v>0</v>
      </c>
      <c r="F198" s="99">
        <f>COUNTIF('2 - Racer'!$D:$D,'Dělené umístění'!$B198)</f>
        <v>0</v>
      </c>
      <c r="G198" s="99">
        <f>COUNTIF('3 - Racer Cruiser'!$D:$D,'Dělené umístění'!$B198)</f>
        <v>0</v>
      </c>
      <c r="H198" s="99">
        <f>COUNTIF('4 - Cruiser lehký'!$D:$D,'Dělené umístění'!$B198)</f>
        <v>0</v>
      </c>
      <c r="I198" s="99">
        <f>COUNTIF('5 - Cruiser těžký'!$D:$D,'Dělené umístění'!$B198)</f>
        <v>0</v>
      </c>
    </row>
    <row r="199" spans="2:9" x14ac:dyDescent="0.25">
      <c r="B199" s="99">
        <v>197</v>
      </c>
      <c r="C199" s="99">
        <f>COUNTIF('Celkové pořadí'!$E:$E,'Dělené umístění'!$B199)</f>
        <v>0</v>
      </c>
      <c r="D199" s="99">
        <f>COUNTIF('1S - Super Open'!D:D,'Dělené umístění'!B199)</f>
        <v>0</v>
      </c>
      <c r="E199" s="99">
        <f>COUNTIF('1 - Open'!$D:$D,'Dělené umístění'!$B199)</f>
        <v>0</v>
      </c>
      <c r="F199" s="99">
        <f>COUNTIF('2 - Racer'!$D:$D,'Dělené umístění'!$B199)</f>
        <v>0</v>
      </c>
      <c r="G199" s="99">
        <f>COUNTIF('3 - Racer Cruiser'!$D:$D,'Dělené umístění'!$B199)</f>
        <v>0</v>
      </c>
      <c r="H199" s="99">
        <f>COUNTIF('4 - Cruiser lehký'!$D:$D,'Dělené umístění'!$B199)</f>
        <v>0</v>
      </c>
      <c r="I199" s="99">
        <f>COUNTIF('5 - Cruiser těžký'!$D:$D,'Dělené umístění'!$B199)</f>
        <v>0</v>
      </c>
    </row>
    <row r="200" spans="2:9" x14ac:dyDescent="0.25">
      <c r="B200" s="99">
        <v>198</v>
      </c>
      <c r="C200" s="99">
        <f>COUNTIF('Celkové pořadí'!$E:$E,'Dělené umístění'!$B200)</f>
        <v>0</v>
      </c>
      <c r="D200" s="99">
        <f>COUNTIF('1S - Super Open'!D:D,'Dělené umístění'!B200)</f>
        <v>0</v>
      </c>
      <c r="E200" s="99">
        <f>COUNTIF('1 - Open'!$D:$D,'Dělené umístění'!$B200)</f>
        <v>0</v>
      </c>
      <c r="F200" s="99">
        <f>COUNTIF('2 - Racer'!$D:$D,'Dělené umístění'!$B200)</f>
        <v>0</v>
      </c>
      <c r="G200" s="99">
        <f>COUNTIF('3 - Racer Cruiser'!$D:$D,'Dělené umístění'!$B200)</f>
        <v>0</v>
      </c>
      <c r="H200" s="99">
        <f>COUNTIF('4 - Cruiser lehký'!$D:$D,'Dělené umístění'!$B200)</f>
        <v>0</v>
      </c>
      <c r="I200" s="99">
        <f>COUNTIF('5 - Cruiser těžký'!$D:$D,'Dělené umístění'!$B200)</f>
        <v>0</v>
      </c>
    </row>
    <row r="201" spans="2:9" x14ac:dyDescent="0.25">
      <c r="B201" s="99">
        <v>199</v>
      </c>
      <c r="C201" s="99">
        <f>COUNTIF('Celkové pořadí'!$E:$E,'Dělené umístění'!$B201)</f>
        <v>0</v>
      </c>
      <c r="D201" s="99">
        <f>COUNTIF('1S - Super Open'!D:D,'Dělené umístění'!B201)</f>
        <v>0</v>
      </c>
      <c r="E201" s="99">
        <f>COUNTIF('1 - Open'!$D:$D,'Dělené umístění'!$B201)</f>
        <v>0</v>
      </c>
      <c r="F201" s="99">
        <f>COUNTIF('2 - Racer'!$D:$D,'Dělené umístění'!$B201)</f>
        <v>0</v>
      </c>
      <c r="G201" s="99">
        <f>COUNTIF('3 - Racer Cruiser'!$D:$D,'Dělené umístění'!$B201)</f>
        <v>0</v>
      </c>
      <c r="H201" s="99">
        <f>COUNTIF('4 - Cruiser lehký'!$D:$D,'Dělené umístění'!$B201)</f>
        <v>0</v>
      </c>
      <c r="I201" s="99">
        <f>COUNTIF('5 - Cruiser těžký'!$D:$D,'Dělené umístění'!$B201)</f>
        <v>0</v>
      </c>
    </row>
    <row r="202" spans="2:9" x14ac:dyDescent="0.25">
      <c r="B202" s="99">
        <v>200</v>
      </c>
      <c r="C202" s="99">
        <f>COUNTIF('Celkové pořadí'!$E:$E,'Dělené umístění'!$B202)</f>
        <v>0</v>
      </c>
      <c r="D202" s="99">
        <f>COUNTIF('1S - Super Open'!D:D,'Dělené umístění'!B202)</f>
        <v>0</v>
      </c>
      <c r="E202" s="99">
        <f>COUNTIF('1 - Open'!$D:$D,'Dělené umístění'!$B202)</f>
        <v>0</v>
      </c>
      <c r="F202" s="99">
        <f>COUNTIF('2 - Racer'!$D:$D,'Dělené umístění'!$B202)</f>
        <v>0</v>
      </c>
      <c r="G202" s="99">
        <f>COUNTIF('3 - Racer Cruiser'!$D:$D,'Dělené umístění'!$B202)</f>
        <v>0</v>
      </c>
      <c r="H202" s="99">
        <f>COUNTIF('4 - Cruiser lehký'!$D:$D,'Dělené umístění'!$B202)</f>
        <v>0</v>
      </c>
      <c r="I202" s="99">
        <f>COUNTIF('5 - Cruiser těžký'!$D:$D,'Dělené umístění'!$B202)</f>
        <v>0</v>
      </c>
    </row>
  </sheetData>
  <autoFilter ref="B2:I202"/>
  <conditionalFormatting sqref="D3:D17 D19:D202">
    <cfRule type="cellIs" dxfId="97" priority="14" operator="greaterThan">
      <formula>1</formula>
    </cfRule>
  </conditionalFormatting>
  <conditionalFormatting sqref="E3:E202">
    <cfRule type="cellIs" dxfId="96" priority="12" operator="greaterThan">
      <formula>1</formula>
    </cfRule>
  </conditionalFormatting>
  <conditionalFormatting sqref="F3:F202">
    <cfRule type="cellIs" dxfId="95" priority="11" operator="greaterThan">
      <formula>1</formula>
    </cfRule>
  </conditionalFormatting>
  <conditionalFormatting sqref="G3:G202">
    <cfRule type="cellIs" dxfId="94" priority="10" operator="greaterThan">
      <formula>1</formula>
    </cfRule>
  </conditionalFormatting>
  <conditionalFormatting sqref="H3:H202">
    <cfRule type="cellIs" dxfId="93" priority="9" operator="greaterThan">
      <formula>1</formula>
    </cfRule>
  </conditionalFormatting>
  <conditionalFormatting sqref="I3:I202">
    <cfRule type="cellIs" dxfId="92" priority="8" operator="greaterThan">
      <formula>1</formula>
    </cfRule>
  </conditionalFormatting>
  <conditionalFormatting sqref="C3">
    <cfRule type="cellIs" dxfId="91" priority="7" operator="greaterThan">
      <formula>1</formula>
    </cfRule>
  </conditionalFormatting>
  <conditionalFormatting sqref="C4:C17 C19:C202">
    <cfRule type="cellIs" dxfId="90" priority="6" operator="greaterThan">
      <formula>1</formula>
    </cfRule>
  </conditionalFormatting>
  <conditionalFormatting sqref="B3">
    <cfRule type="expression" dxfId="89" priority="5">
      <formula>MAX($C3:$I3)&gt;1</formula>
    </cfRule>
  </conditionalFormatting>
  <conditionalFormatting sqref="B4:B202">
    <cfRule type="expression" dxfId="88" priority="4">
      <formula>MAX($C4:$I4)&gt;1</formula>
    </cfRule>
  </conditionalFormatting>
  <conditionalFormatting sqref="C18:D18">
    <cfRule type="cellIs" dxfId="87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showGridLines="0" zoomScale="85" zoomScaleNormal="85" zoomScaleSheetLayoutView="130" workbookViewId="0">
      <pane xSplit="5" ySplit="4" topLeftCell="F5" activePane="bottomRight" state="frozen"/>
      <selection activeCell="B88" sqref="B88"/>
      <selection pane="topRight" activeCell="B88" sqref="B88"/>
      <selection pane="bottomLeft" activeCell="B88" sqref="B88"/>
      <selection pane="bottomRight" activeCell="B3" sqref="B3"/>
    </sheetView>
  </sheetViews>
  <sheetFormatPr defaultColWidth="8.90625" defaultRowHeight="12.5" x14ac:dyDescent="0.25"/>
  <cols>
    <col min="1" max="1" width="2.6328125" style="20" customWidth="1"/>
    <col min="2" max="2" width="6.6328125" style="36" customWidth="1"/>
    <col min="3" max="3" width="5.54296875" style="21" bestFit="1" customWidth="1"/>
    <col min="4" max="4" width="21.81640625" style="20" customWidth="1"/>
    <col min="5" max="5" width="8.81640625" style="36" customWidth="1"/>
    <col min="6" max="12" width="6.6328125" style="26" customWidth="1"/>
    <col min="13" max="13" width="1.81640625" style="20" customWidth="1"/>
    <col min="14" max="20" width="6.6328125" style="26" customWidth="1"/>
    <col min="21" max="21" width="1.453125" style="20" customWidth="1"/>
    <col min="22" max="16384" width="8.90625" style="20"/>
  </cols>
  <sheetData>
    <row r="1" spans="1:22" x14ac:dyDescent="0.25">
      <c r="F1" s="22"/>
      <c r="G1" s="22"/>
      <c r="H1" s="22"/>
      <c r="I1" s="22"/>
      <c r="J1" s="22"/>
      <c r="K1" s="22"/>
      <c r="L1" s="22"/>
      <c r="N1" s="114" t="s">
        <v>152</v>
      </c>
      <c r="O1" s="115"/>
      <c r="P1" s="115"/>
      <c r="Q1" s="115"/>
      <c r="R1" s="115"/>
      <c r="S1" s="115"/>
      <c r="T1" s="115"/>
    </row>
    <row r="2" spans="1:22" ht="13" thickBot="1" x14ac:dyDescent="0.3">
      <c r="F2" s="22"/>
      <c r="G2" s="22"/>
      <c r="H2" s="22"/>
      <c r="I2" s="22"/>
      <c r="J2" s="22"/>
      <c r="K2" s="22"/>
      <c r="L2" s="22"/>
      <c r="N2" s="108">
        <v>5</v>
      </c>
      <c r="O2" s="108"/>
      <c r="P2" s="108">
        <v>6</v>
      </c>
      <c r="Q2" s="108">
        <v>6</v>
      </c>
      <c r="R2" s="108"/>
      <c r="S2" s="108"/>
      <c r="T2" s="108"/>
    </row>
    <row r="3" spans="1:22" ht="13.5" thickTop="1" thickBot="1" x14ac:dyDescent="0.3">
      <c r="B3" s="37"/>
      <c r="C3" s="29"/>
      <c r="D3" s="30"/>
      <c r="E3" s="37"/>
      <c r="F3" s="42">
        <f>'Celkové pořadí'!F2</f>
        <v>42882</v>
      </c>
      <c r="G3" s="42">
        <f>'Celkové pořadí'!G2</f>
        <v>42889</v>
      </c>
      <c r="H3" s="42">
        <f>'Celkové pořadí'!H2</f>
        <v>42938</v>
      </c>
      <c r="I3" s="42">
        <f>'Celkové pořadí'!I2</f>
        <v>42952</v>
      </c>
      <c r="J3" s="42">
        <f>'Celkové pořadí'!J2</f>
        <v>42973</v>
      </c>
      <c r="K3" s="42">
        <f>'Celkové pořadí'!K2</f>
        <v>42980</v>
      </c>
      <c r="L3" s="42">
        <f>'Celkové pořadí'!L2</f>
        <v>42994</v>
      </c>
      <c r="N3" s="108">
        <v>5</v>
      </c>
      <c r="O3" s="108">
        <v>6</v>
      </c>
      <c r="P3" s="108">
        <v>12</v>
      </c>
      <c r="Q3" s="108">
        <v>6</v>
      </c>
      <c r="R3" s="108">
        <v>6</v>
      </c>
      <c r="S3" s="108">
        <v>13</v>
      </c>
      <c r="T3" s="108">
        <v>4</v>
      </c>
      <c r="V3" s="106">
        <f>SUM(N5:T134)</f>
        <v>2262</v>
      </c>
    </row>
    <row r="4" spans="1:22" ht="100" customHeight="1" thickTop="1" x14ac:dyDescent="0.25">
      <c r="B4" s="38" t="s">
        <v>0</v>
      </c>
      <c r="C4" s="28" t="s">
        <v>1</v>
      </c>
      <c r="D4" s="27" t="s">
        <v>4</v>
      </c>
      <c r="E4" s="40" t="s">
        <v>5</v>
      </c>
      <c r="F4" s="41" t="str">
        <f>'Celkové pořadí'!F3</f>
        <v>První vítr Slap</v>
      </c>
      <c r="G4" s="41" t="str">
        <f>'Celkové pořadí'!G3</f>
        <v>Za 5 minut 12</v>
      </c>
      <c r="H4" s="41" t="str">
        <f>'Celkové pořadí'!H3</f>
        <v>Slapský fičák</v>
      </c>
      <c r="I4" s="41" t="str">
        <f>'Celkové pořadí'!I3</f>
        <v>Slapseidon Cup</v>
      </c>
      <c r="J4" s="41" t="str">
        <f>'Celkové pořadí'!J3</f>
        <v>Trucregata</v>
      </c>
      <c r="K4" s="41" t="str">
        <f>'Celkové pořadí'!K3</f>
        <v>Regata Laguna</v>
      </c>
      <c r="L4" s="41" t="str">
        <f>'Celkové pořadí'!L3</f>
        <v>Poslední Fun vítr</v>
      </c>
      <c r="N4" s="109" t="str">
        <f>F4</f>
        <v>První vítr Slap</v>
      </c>
      <c r="O4" s="109" t="str">
        <f t="shared" ref="O4:T4" si="0">G4</f>
        <v>Za 5 minut 12</v>
      </c>
      <c r="P4" s="110" t="str">
        <f t="shared" si="0"/>
        <v>Slapský fičák</v>
      </c>
      <c r="Q4" s="109" t="str">
        <f t="shared" si="0"/>
        <v>Slapseidon Cup</v>
      </c>
      <c r="R4" s="109" t="str">
        <f t="shared" si="0"/>
        <v>Trucregata</v>
      </c>
      <c r="S4" s="109" t="str">
        <f t="shared" si="0"/>
        <v>Regata Laguna</v>
      </c>
      <c r="T4" s="109" t="str">
        <f t="shared" si="0"/>
        <v>Poslední Fun vítr</v>
      </c>
    </row>
    <row r="5" spans="1:22" x14ac:dyDescent="0.25">
      <c r="B5" s="39">
        <v>1</v>
      </c>
      <c r="C5" s="31" t="str">
        <f>'Celkové pořadí'!C4</f>
        <v>1S</v>
      </c>
      <c r="D5" s="34" t="str">
        <f>'Celkové pořadí'!D4</f>
        <v>USYS</v>
      </c>
      <c r="E5" s="103">
        <f>'Celkové pořadí'!E4</f>
        <v>257</v>
      </c>
      <c r="F5" s="32">
        <f>'Celkové pořadí'!F4</f>
        <v>21</v>
      </c>
      <c r="G5" s="32">
        <f>'Celkové pořadí'!G4</f>
        <v>20</v>
      </c>
      <c r="H5" s="32">
        <f>'Celkové pořadí'!H4</f>
        <v>41</v>
      </c>
      <c r="I5" s="32">
        <f>'Celkové pořadí'!I4</f>
        <v>34</v>
      </c>
      <c r="J5" s="32">
        <f>'Celkové pořadí'!J4</f>
        <v>76</v>
      </c>
      <c r="K5" s="33">
        <f>'Celkové pořadí'!K4</f>
        <v>39</v>
      </c>
      <c r="L5" s="32">
        <f>'Celkové pořadí'!L4</f>
        <v>26</v>
      </c>
      <c r="M5" s="23"/>
      <c r="N5" s="105">
        <f t="shared" ref="N5:N68" si="1">IF(F5&gt;0,IF($C5&lt;4,N$3+N$2,IF($C5="1S",N$3+N$2,N$3*1)),0)</f>
        <v>10</v>
      </c>
      <c r="O5" s="105">
        <f>IF(G5&gt;0,IF($C5&lt;4,O$3+O$2,IF($C5="1S",O$3+O$2,O$3*1)),0)</f>
        <v>6</v>
      </c>
      <c r="P5" s="105">
        <f t="shared" ref="P5:P68" si="2">IF(H5&gt;0,IF($C5&lt;4,P$3+P$2,IF($C5="1S",P$3+P$2,P$3*1)),0)</f>
        <v>18</v>
      </c>
      <c r="Q5" s="105">
        <f t="shared" ref="Q5:Q68" si="3">IF(I5&gt;0,IF($C5&lt;4,Q$3+Q$2,IF($C5="1S",Q$3+Q$2,Q$3*1)),0)</f>
        <v>12</v>
      </c>
      <c r="R5" s="105">
        <f t="shared" ref="R5:R68" si="4">IF(J5&gt;0,IF($C5&lt;4,R$3+R$2,IF($C5="1S",R$3+R$2,R$3*1)),0)</f>
        <v>6</v>
      </c>
      <c r="S5" s="105">
        <f t="shared" ref="S5:S68" si="5">IF(K5&gt;0,IF($C5&lt;4,S$3+S$2,IF($C5="1S",S$3+S$2,S$3*1)),0)</f>
        <v>13</v>
      </c>
      <c r="T5" s="105">
        <f t="shared" ref="T5:T68" si="6">IF(L5&gt;0,IF($C5&lt;4,T$3+T$2,IF($C5="1S",T$3+T$2,T$3*1)),0)</f>
        <v>4</v>
      </c>
    </row>
    <row r="6" spans="1:22" ht="12.75" customHeight="1" x14ac:dyDescent="0.25">
      <c r="B6" s="39">
        <v>2</v>
      </c>
      <c r="C6" s="31">
        <f>'Celkové pořadí'!C5</f>
        <v>2</v>
      </c>
      <c r="D6" s="34" t="str">
        <f>'Celkové pořadí'!D5</f>
        <v>PERFORMANCE</v>
      </c>
      <c r="E6" s="103">
        <f>'Celkové pořadí'!E5</f>
        <v>244</v>
      </c>
      <c r="F6" s="32">
        <f>'Celkové pořadí'!F5</f>
        <v>20</v>
      </c>
      <c r="G6" s="32">
        <f>'Celkové pořadí'!G5</f>
        <v>18</v>
      </c>
      <c r="H6" s="32">
        <f>'Celkové pořadí'!H5</f>
        <v>38</v>
      </c>
      <c r="I6" s="32">
        <f>'Celkové pořadí'!I5</f>
        <v>33</v>
      </c>
      <c r="J6" s="32">
        <f>'Celkové pořadí'!J5</f>
        <v>74</v>
      </c>
      <c r="K6" s="33">
        <f>'Celkové pořadí'!K5</f>
        <v>36</v>
      </c>
      <c r="L6" s="32">
        <f>'Celkové pořadí'!L5</f>
        <v>25</v>
      </c>
      <c r="M6" s="23"/>
      <c r="N6" s="105">
        <f t="shared" si="1"/>
        <v>10</v>
      </c>
      <c r="O6" s="105">
        <f t="shared" ref="O6:O69" si="7">IF(G6&gt;0,IF($C6&lt;4,O$3+O$2,IF($C6="1S",O$3+O$2,O$3*1)),0)</f>
        <v>6</v>
      </c>
      <c r="P6" s="105">
        <f t="shared" si="2"/>
        <v>18</v>
      </c>
      <c r="Q6" s="105">
        <f t="shared" si="3"/>
        <v>12</v>
      </c>
      <c r="R6" s="105">
        <f t="shared" si="4"/>
        <v>6</v>
      </c>
      <c r="S6" s="105">
        <f t="shared" si="5"/>
        <v>13</v>
      </c>
      <c r="T6" s="105">
        <f t="shared" si="6"/>
        <v>4</v>
      </c>
    </row>
    <row r="7" spans="1:22" x14ac:dyDescent="0.25">
      <c r="B7" s="39">
        <v>3</v>
      </c>
      <c r="C7" s="31">
        <f>'Celkové pořadí'!C6</f>
        <v>3</v>
      </c>
      <c r="D7" s="34" t="str">
        <f>'Celkové pořadí'!D6</f>
        <v>SANTA</v>
      </c>
      <c r="E7" s="103">
        <f>'Celkové pořadí'!E6</f>
        <v>217</v>
      </c>
      <c r="F7" s="32">
        <f>'Celkové pořadí'!F6</f>
        <v>18</v>
      </c>
      <c r="G7" s="32">
        <f>'Celkové pořadí'!G6</f>
        <v>16</v>
      </c>
      <c r="H7" s="32">
        <f>'Celkové pořadí'!H6</f>
        <v>36</v>
      </c>
      <c r="I7" s="32">
        <f>'Celkové pořadí'!I6</f>
        <v>29</v>
      </c>
      <c r="J7" s="32">
        <f>'Celkové pořadí'!J6</f>
        <v>66</v>
      </c>
      <c r="K7" s="33">
        <f>'Celkové pořadí'!K6</f>
        <v>30</v>
      </c>
      <c r="L7" s="32">
        <f>'Celkové pořadí'!L6</f>
        <v>22</v>
      </c>
      <c r="M7" s="23"/>
      <c r="N7" s="105">
        <f t="shared" si="1"/>
        <v>10</v>
      </c>
      <c r="O7" s="105">
        <f t="shared" si="7"/>
        <v>6</v>
      </c>
      <c r="P7" s="105">
        <f t="shared" si="2"/>
        <v>18</v>
      </c>
      <c r="Q7" s="105">
        <f t="shared" si="3"/>
        <v>12</v>
      </c>
      <c r="R7" s="105">
        <f t="shared" si="4"/>
        <v>6</v>
      </c>
      <c r="S7" s="105">
        <f t="shared" si="5"/>
        <v>13</v>
      </c>
      <c r="T7" s="105">
        <f t="shared" si="6"/>
        <v>4</v>
      </c>
    </row>
    <row r="8" spans="1:22" x14ac:dyDescent="0.25">
      <c r="B8" s="39">
        <v>4</v>
      </c>
      <c r="C8" s="31" t="str">
        <f>'Celkové pořadí'!C7</f>
        <v>1S</v>
      </c>
      <c r="D8" s="34" t="str">
        <f>'Celkové pořadí'!D7</f>
        <v>MARBO</v>
      </c>
      <c r="E8" s="103">
        <f>'Celkové pořadí'!E7</f>
        <v>217</v>
      </c>
      <c r="F8" s="32">
        <f>'Celkové pořadí'!F7</f>
        <v>0</v>
      </c>
      <c r="G8" s="32">
        <f>'Celkové pořadí'!G7</f>
        <v>0</v>
      </c>
      <c r="H8" s="32">
        <f>'Celkové pořadí'!H7</f>
        <v>42</v>
      </c>
      <c r="I8" s="32">
        <f>'Celkové pořadí'!I7</f>
        <v>35</v>
      </c>
      <c r="J8" s="32">
        <f>'Celkové pořadí'!J7</f>
        <v>75</v>
      </c>
      <c r="K8" s="33">
        <f>'Celkové pořadí'!K7</f>
        <v>38</v>
      </c>
      <c r="L8" s="32">
        <f>'Celkové pořadí'!L7</f>
        <v>27</v>
      </c>
      <c r="M8" s="23"/>
      <c r="N8" s="105">
        <f t="shared" si="1"/>
        <v>0</v>
      </c>
      <c r="O8" s="105">
        <f t="shared" si="7"/>
        <v>0</v>
      </c>
      <c r="P8" s="105">
        <f t="shared" si="2"/>
        <v>18</v>
      </c>
      <c r="Q8" s="105">
        <f t="shared" si="3"/>
        <v>12</v>
      </c>
      <c r="R8" s="105">
        <f t="shared" si="4"/>
        <v>6</v>
      </c>
      <c r="S8" s="105">
        <f t="shared" si="5"/>
        <v>13</v>
      </c>
      <c r="T8" s="105">
        <f t="shared" si="6"/>
        <v>4</v>
      </c>
    </row>
    <row r="9" spans="1:22" x14ac:dyDescent="0.25">
      <c r="B9" s="39">
        <v>5</v>
      </c>
      <c r="C9" s="31" t="str">
        <f>'Celkové pořadí'!C8</f>
        <v>1S</v>
      </c>
      <c r="D9" s="34" t="str">
        <f>'Celkové pořadí'!D8</f>
        <v>ALTEA</v>
      </c>
      <c r="E9" s="103">
        <f>'Celkové pořadí'!E8</f>
        <v>215</v>
      </c>
      <c r="F9" s="32">
        <f>'Celkové pořadí'!F8</f>
        <v>19</v>
      </c>
      <c r="G9" s="32">
        <f>'Celkové pořadí'!G8</f>
        <v>19</v>
      </c>
      <c r="H9" s="32">
        <f>'Celkové pořadí'!H8</f>
        <v>39</v>
      </c>
      <c r="I9" s="32">
        <f>'Celkové pořadí'!I8</f>
        <v>0</v>
      </c>
      <c r="J9" s="32">
        <f>'Celkové pořadí'!J8</f>
        <v>73</v>
      </c>
      <c r="K9" s="33">
        <f>'Celkové pořadí'!K8</f>
        <v>37</v>
      </c>
      <c r="L9" s="32">
        <f>'Celkové pořadí'!L8</f>
        <v>28</v>
      </c>
      <c r="M9" s="23"/>
      <c r="N9" s="105">
        <f t="shared" si="1"/>
        <v>10</v>
      </c>
      <c r="O9" s="105">
        <f t="shared" si="7"/>
        <v>6</v>
      </c>
      <c r="P9" s="105">
        <f t="shared" si="2"/>
        <v>18</v>
      </c>
      <c r="Q9" s="105">
        <f t="shared" si="3"/>
        <v>0</v>
      </c>
      <c r="R9" s="105">
        <f t="shared" si="4"/>
        <v>6</v>
      </c>
      <c r="S9" s="105">
        <f t="shared" si="5"/>
        <v>13</v>
      </c>
      <c r="T9" s="105">
        <f t="shared" si="6"/>
        <v>4</v>
      </c>
    </row>
    <row r="10" spans="1:22" x14ac:dyDescent="0.25">
      <c r="B10" s="39">
        <v>6</v>
      </c>
      <c r="C10" s="31">
        <f>'Celkové pořadí'!C9</f>
        <v>2</v>
      </c>
      <c r="D10" s="34" t="str">
        <f>'Celkové pořadí'!D9</f>
        <v>BLUE RENT</v>
      </c>
      <c r="E10" s="103">
        <f>'Celkové pořadí'!E9</f>
        <v>206</v>
      </c>
      <c r="F10" s="32">
        <f>'Celkové pořadí'!F9</f>
        <v>17</v>
      </c>
      <c r="G10" s="32">
        <f>'Celkové pořadí'!G9</f>
        <v>17</v>
      </c>
      <c r="H10" s="32">
        <f>'Celkové pořadí'!H9</f>
        <v>37</v>
      </c>
      <c r="I10" s="32">
        <f>'Celkové pořadí'!I9</f>
        <v>30</v>
      </c>
      <c r="J10" s="32">
        <f>'Celkové pořadí'!J9</f>
        <v>72</v>
      </c>
      <c r="K10" s="33">
        <f>'Celkové pořadí'!K9</f>
        <v>33</v>
      </c>
      <c r="L10" s="32">
        <f>'Celkové pořadí'!L9</f>
        <v>0</v>
      </c>
      <c r="M10" s="23"/>
      <c r="N10" s="105">
        <f t="shared" si="1"/>
        <v>10</v>
      </c>
      <c r="O10" s="105">
        <f t="shared" si="7"/>
        <v>6</v>
      </c>
      <c r="P10" s="105">
        <f t="shared" si="2"/>
        <v>18</v>
      </c>
      <c r="Q10" s="105">
        <f t="shared" si="3"/>
        <v>12</v>
      </c>
      <c r="R10" s="105">
        <f t="shared" si="4"/>
        <v>6</v>
      </c>
      <c r="S10" s="105">
        <f t="shared" si="5"/>
        <v>13</v>
      </c>
      <c r="T10" s="105">
        <f t="shared" si="6"/>
        <v>0</v>
      </c>
    </row>
    <row r="11" spans="1:22" x14ac:dyDescent="0.25">
      <c r="B11" s="39">
        <v>7</v>
      </c>
      <c r="C11" s="31">
        <f>'Celkové pořadí'!C10</f>
        <v>4</v>
      </c>
      <c r="D11" s="34" t="str">
        <f>'Celkové pořadí'!D10</f>
        <v>MEDUSA</v>
      </c>
      <c r="E11" s="103">
        <f>'Celkové pořadí'!E10</f>
        <v>168</v>
      </c>
      <c r="F11" s="32">
        <f>'Celkové pořadí'!F10</f>
        <v>15</v>
      </c>
      <c r="G11" s="32">
        <f>'Celkové pořadí'!G10</f>
        <v>12</v>
      </c>
      <c r="H11" s="32">
        <f>'Celkové pořadí'!H10</f>
        <v>24</v>
      </c>
      <c r="I11" s="32">
        <f>'Celkové pořadí'!I10</f>
        <v>15</v>
      </c>
      <c r="J11" s="32">
        <f>'Celkové pořadí'!J10</f>
        <v>54</v>
      </c>
      <c r="K11" s="33">
        <f>'Celkové pořadí'!K10</f>
        <v>29</v>
      </c>
      <c r="L11" s="32">
        <f>'Celkové pořadí'!L10</f>
        <v>19</v>
      </c>
      <c r="M11" s="23"/>
      <c r="N11" s="105">
        <f t="shared" si="1"/>
        <v>5</v>
      </c>
      <c r="O11" s="105">
        <f t="shared" si="7"/>
        <v>6</v>
      </c>
      <c r="P11" s="105">
        <f t="shared" si="2"/>
        <v>12</v>
      </c>
      <c r="Q11" s="105">
        <f t="shared" si="3"/>
        <v>6</v>
      </c>
      <c r="R11" s="105">
        <f t="shared" si="4"/>
        <v>6</v>
      </c>
      <c r="S11" s="105">
        <f t="shared" si="5"/>
        <v>13</v>
      </c>
      <c r="T11" s="105">
        <f t="shared" si="6"/>
        <v>4</v>
      </c>
    </row>
    <row r="12" spans="1:22" x14ac:dyDescent="0.25">
      <c r="B12" s="39">
        <v>8</v>
      </c>
      <c r="C12" s="31">
        <f>'Celkové pořadí'!C11</f>
        <v>2</v>
      </c>
      <c r="D12" s="34" t="str">
        <f>'Celkové pořadí'!D11</f>
        <v>JUPÍ IV</v>
      </c>
      <c r="E12" s="103">
        <f>'Celkové pořadí'!E11</f>
        <v>168</v>
      </c>
      <c r="F12" s="32">
        <f>'Celkové pořadí'!F11</f>
        <v>0</v>
      </c>
      <c r="G12" s="32">
        <f>'Celkové pořadí'!G11</f>
        <v>0</v>
      </c>
      <c r="H12" s="32">
        <f>'Celkové pořadí'!H11</f>
        <v>34</v>
      </c>
      <c r="I12" s="32">
        <f>'Celkové pořadí'!I11</f>
        <v>31</v>
      </c>
      <c r="J12" s="32">
        <f>'Celkové pořadí'!J11</f>
        <v>71</v>
      </c>
      <c r="K12" s="33">
        <f>'Celkové pořadí'!K11</f>
        <v>32</v>
      </c>
      <c r="L12" s="32">
        <f>'Celkové pořadí'!L11</f>
        <v>0</v>
      </c>
      <c r="M12" s="23"/>
      <c r="N12" s="105">
        <f t="shared" si="1"/>
        <v>0</v>
      </c>
      <c r="O12" s="105">
        <f t="shared" si="7"/>
        <v>0</v>
      </c>
      <c r="P12" s="105">
        <f t="shared" si="2"/>
        <v>18</v>
      </c>
      <c r="Q12" s="105">
        <f t="shared" si="3"/>
        <v>12</v>
      </c>
      <c r="R12" s="105">
        <f t="shared" si="4"/>
        <v>6</v>
      </c>
      <c r="S12" s="105">
        <f t="shared" si="5"/>
        <v>13</v>
      </c>
      <c r="T12" s="105">
        <f t="shared" si="6"/>
        <v>0</v>
      </c>
    </row>
    <row r="13" spans="1:22" x14ac:dyDescent="0.25">
      <c r="B13" s="39">
        <v>9</v>
      </c>
      <c r="C13" s="31">
        <f>'Celkové pořadí'!C12</f>
        <v>3</v>
      </c>
      <c r="D13" s="34" t="str">
        <f>'Celkové pořadí'!D12</f>
        <v>CÁCORKA</v>
      </c>
      <c r="E13" s="103">
        <f>'Celkové pořadí'!E12</f>
        <v>164</v>
      </c>
      <c r="F13" s="32">
        <f>'Celkové pořadí'!F12</f>
        <v>0</v>
      </c>
      <c r="G13" s="32">
        <f>'Celkové pořadí'!G12</f>
        <v>0</v>
      </c>
      <c r="H13" s="32">
        <f>'Celkové pořadí'!H12</f>
        <v>29</v>
      </c>
      <c r="I13" s="32">
        <f>'Celkové pořadí'!I12</f>
        <v>27</v>
      </c>
      <c r="J13" s="32">
        <f>'Celkové pořadí'!J12</f>
        <v>61</v>
      </c>
      <c r="K13" s="33">
        <f>'Celkové pořadí'!K12</f>
        <v>26</v>
      </c>
      <c r="L13" s="32">
        <f>'Celkové pořadí'!L12</f>
        <v>21</v>
      </c>
      <c r="M13" s="23"/>
      <c r="N13" s="105">
        <f t="shared" si="1"/>
        <v>0</v>
      </c>
      <c r="O13" s="105">
        <f t="shared" si="7"/>
        <v>0</v>
      </c>
      <c r="P13" s="105">
        <f t="shared" si="2"/>
        <v>18</v>
      </c>
      <c r="Q13" s="105">
        <f t="shared" si="3"/>
        <v>12</v>
      </c>
      <c r="R13" s="105">
        <f t="shared" si="4"/>
        <v>6</v>
      </c>
      <c r="S13" s="105">
        <f t="shared" si="5"/>
        <v>13</v>
      </c>
      <c r="T13" s="105">
        <f t="shared" si="6"/>
        <v>4</v>
      </c>
    </row>
    <row r="14" spans="1:22" x14ac:dyDescent="0.25">
      <c r="A14" s="24"/>
      <c r="B14" s="39">
        <v>10</v>
      </c>
      <c r="C14" s="31">
        <f>'Celkové pořadí'!C13</f>
        <v>5</v>
      </c>
      <c r="D14" s="34" t="str">
        <f>'Celkové pořadí'!D13</f>
        <v>SUMMER WIND</v>
      </c>
      <c r="E14" s="103">
        <f>'Celkové pořadí'!E13</f>
        <v>159</v>
      </c>
      <c r="F14" s="32">
        <f>'Celkové pořadí'!F13</f>
        <v>0</v>
      </c>
      <c r="G14" s="32">
        <f>'Celkové pořadí'!G13</f>
        <v>14</v>
      </c>
      <c r="H14" s="32">
        <f>'Celkové pořadí'!H13</f>
        <v>27</v>
      </c>
      <c r="I14" s="32">
        <f>'Celkové pořadí'!I13</f>
        <v>19</v>
      </c>
      <c r="J14" s="32">
        <f>'Celkové pořadí'!J13</f>
        <v>63</v>
      </c>
      <c r="K14" s="33">
        <f>'Celkové pořadí'!K13</f>
        <v>20</v>
      </c>
      <c r="L14" s="32">
        <f>'Celkové pořadí'!L13</f>
        <v>16</v>
      </c>
      <c r="N14" s="105">
        <f t="shared" si="1"/>
        <v>0</v>
      </c>
      <c r="O14" s="105">
        <f t="shared" si="7"/>
        <v>6</v>
      </c>
      <c r="P14" s="105">
        <f t="shared" si="2"/>
        <v>12</v>
      </c>
      <c r="Q14" s="105">
        <f t="shared" si="3"/>
        <v>6</v>
      </c>
      <c r="R14" s="105">
        <f t="shared" si="4"/>
        <v>6</v>
      </c>
      <c r="S14" s="105">
        <f t="shared" si="5"/>
        <v>13</v>
      </c>
      <c r="T14" s="105">
        <f t="shared" si="6"/>
        <v>4</v>
      </c>
    </row>
    <row r="15" spans="1:22" x14ac:dyDescent="0.25">
      <c r="B15" s="39">
        <v>11</v>
      </c>
      <c r="C15" s="31">
        <f>'Celkové pořadí'!C14</f>
        <v>1</v>
      </c>
      <c r="D15" s="34" t="str">
        <f>'Celkové pořadí'!D14</f>
        <v>PIPPI</v>
      </c>
      <c r="E15" s="103">
        <f>'Celkové pořadí'!E14</f>
        <v>157</v>
      </c>
      <c r="F15" s="32">
        <f>'Celkové pořadí'!F14</f>
        <v>16</v>
      </c>
      <c r="G15" s="32">
        <f>'Celkové pořadí'!G14</f>
        <v>15</v>
      </c>
      <c r="H15" s="32">
        <f>'Celkové pořadí'!H14</f>
        <v>0</v>
      </c>
      <c r="I15" s="32">
        <f>'Celkové pořadí'!I14</f>
        <v>0</v>
      </c>
      <c r="J15" s="32">
        <f>'Celkové pořadí'!J14</f>
        <v>69</v>
      </c>
      <c r="K15" s="33">
        <f>'Celkové pořadí'!K14</f>
        <v>34</v>
      </c>
      <c r="L15" s="32">
        <f>'Celkové pořadí'!L14</f>
        <v>23</v>
      </c>
      <c r="M15" s="23"/>
      <c r="N15" s="105">
        <f t="shared" si="1"/>
        <v>10</v>
      </c>
      <c r="O15" s="105">
        <f t="shared" si="7"/>
        <v>6</v>
      </c>
      <c r="P15" s="105">
        <f t="shared" si="2"/>
        <v>0</v>
      </c>
      <c r="Q15" s="105">
        <f t="shared" si="3"/>
        <v>0</v>
      </c>
      <c r="R15" s="105">
        <f t="shared" si="4"/>
        <v>6</v>
      </c>
      <c r="S15" s="105">
        <f t="shared" si="5"/>
        <v>13</v>
      </c>
      <c r="T15" s="105">
        <f t="shared" si="6"/>
        <v>4</v>
      </c>
    </row>
    <row r="16" spans="1:22" x14ac:dyDescent="0.25">
      <c r="B16" s="39">
        <v>12</v>
      </c>
      <c r="C16" s="31">
        <f>'Celkové pořadí'!C15</f>
        <v>5</v>
      </c>
      <c r="D16" s="34" t="str">
        <f>'Celkové pořadí'!D15</f>
        <v>SANDPIPER</v>
      </c>
      <c r="E16" s="103">
        <f>'Celkové pořadí'!E15</f>
        <v>153</v>
      </c>
      <c r="F16" s="32">
        <f>'Celkové pořadí'!F15</f>
        <v>0</v>
      </c>
      <c r="G16" s="32">
        <f>'Celkové pořadí'!G15</f>
        <v>0</v>
      </c>
      <c r="H16" s="32">
        <f>'Celkové pořadí'!H15</f>
        <v>25</v>
      </c>
      <c r="I16" s="32">
        <f>'Celkové pořadí'!I15</f>
        <v>18</v>
      </c>
      <c r="J16" s="32">
        <f>'Celkové pořadí'!J15</f>
        <v>62</v>
      </c>
      <c r="K16" s="33">
        <f>'Celkové pořadí'!K15</f>
        <v>28</v>
      </c>
      <c r="L16" s="32">
        <f>'Celkové pořadí'!L15</f>
        <v>20</v>
      </c>
      <c r="M16" s="23"/>
      <c r="N16" s="105">
        <f t="shared" si="1"/>
        <v>0</v>
      </c>
      <c r="O16" s="105">
        <f t="shared" si="7"/>
        <v>0</v>
      </c>
      <c r="P16" s="105">
        <f t="shared" si="2"/>
        <v>12</v>
      </c>
      <c r="Q16" s="105">
        <f t="shared" si="3"/>
        <v>6</v>
      </c>
      <c r="R16" s="105">
        <f t="shared" si="4"/>
        <v>6</v>
      </c>
      <c r="S16" s="105">
        <f t="shared" si="5"/>
        <v>13</v>
      </c>
      <c r="T16" s="105">
        <f t="shared" si="6"/>
        <v>4</v>
      </c>
    </row>
    <row r="17" spans="1:20" x14ac:dyDescent="0.25">
      <c r="B17" s="39">
        <v>13</v>
      </c>
      <c r="C17" s="31">
        <f>'Celkové pořadí'!C16</f>
        <v>5</v>
      </c>
      <c r="D17" s="34" t="str">
        <f>'Celkové pořadí'!D16</f>
        <v>LILITA</v>
      </c>
      <c r="E17" s="103">
        <f>'Celkové pořadí'!E16</f>
        <v>150</v>
      </c>
      <c r="F17" s="32">
        <f>'Celkové pořadí'!F16</f>
        <v>0</v>
      </c>
      <c r="G17" s="32">
        <f>'Celkové pořadí'!G16</f>
        <v>0</v>
      </c>
      <c r="H17" s="32">
        <f>'Celkové pořadí'!H16</f>
        <v>26</v>
      </c>
      <c r="I17" s="32">
        <f>'Celkové pořadí'!I16</f>
        <v>25</v>
      </c>
      <c r="J17" s="32">
        <f>'Celkové pořadí'!J16</f>
        <v>57</v>
      </c>
      <c r="K17" s="33">
        <f>'Celkové pořadí'!K16</f>
        <v>25</v>
      </c>
      <c r="L17" s="32">
        <f>'Celkové pořadí'!L16</f>
        <v>17</v>
      </c>
      <c r="M17" s="23"/>
      <c r="N17" s="105">
        <f t="shared" si="1"/>
        <v>0</v>
      </c>
      <c r="O17" s="105">
        <f t="shared" si="7"/>
        <v>0</v>
      </c>
      <c r="P17" s="105">
        <f t="shared" si="2"/>
        <v>12</v>
      </c>
      <c r="Q17" s="105">
        <f t="shared" si="3"/>
        <v>6</v>
      </c>
      <c r="R17" s="105">
        <f t="shared" si="4"/>
        <v>6</v>
      </c>
      <c r="S17" s="105">
        <f t="shared" si="5"/>
        <v>13</v>
      </c>
      <c r="T17" s="105">
        <f t="shared" si="6"/>
        <v>4</v>
      </c>
    </row>
    <row r="18" spans="1:20" x14ac:dyDescent="0.25">
      <c r="B18" s="39">
        <v>14</v>
      </c>
      <c r="C18" s="31">
        <f>'Celkové pořadí'!C17</f>
        <v>1</v>
      </c>
      <c r="D18" s="34" t="str">
        <f>'Celkové pořadí'!D17</f>
        <v>XANTIPA</v>
      </c>
      <c r="E18" s="103">
        <f>'Celkové pořadí'!E17</f>
        <v>138</v>
      </c>
      <c r="F18" s="32">
        <f>'Celkové pořadí'!F17</f>
        <v>13</v>
      </c>
      <c r="G18" s="32">
        <f>'Celkové pořadí'!G17</f>
        <v>0</v>
      </c>
      <c r="H18" s="32">
        <f>'Celkové pořadí'!H17</f>
        <v>14</v>
      </c>
      <c r="I18" s="32">
        <f>'Celkové pořadí'!I17</f>
        <v>20</v>
      </c>
      <c r="J18" s="32">
        <f>'Celkové pořadí'!J17</f>
        <v>52</v>
      </c>
      <c r="K18" s="33">
        <f>'Celkové pořadí'!K17</f>
        <v>21</v>
      </c>
      <c r="L18" s="32">
        <f>'Celkové pořadí'!L17</f>
        <v>18</v>
      </c>
      <c r="M18" s="23"/>
      <c r="N18" s="105">
        <f t="shared" si="1"/>
        <v>10</v>
      </c>
      <c r="O18" s="105">
        <f t="shared" si="7"/>
        <v>0</v>
      </c>
      <c r="P18" s="105">
        <f t="shared" si="2"/>
        <v>18</v>
      </c>
      <c r="Q18" s="105">
        <f t="shared" si="3"/>
        <v>12</v>
      </c>
      <c r="R18" s="105">
        <f t="shared" si="4"/>
        <v>6</v>
      </c>
      <c r="S18" s="105">
        <f t="shared" si="5"/>
        <v>13</v>
      </c>
      <c r="T18" s="105">
        <f t="shared" si="6"/>
        <v>4</v>
      </c>
    </row>
    <row r="19" spans="1:20" x14ac:dyDescent="0.25">
      <c r="A19" s="24"/>
      <c r="B19" s="39">
        <v>15</v>
      </c>
      <c r="C19" s="31">
        <f>'Celkové pořadí'!C18</f>
        <v>3</v>
      </c>
      <c r="D19" s="34" t="str">
        <f>'Celkové pořadí'!D18</f>
        <v>BARAKA</v>
      </c>
      <c r="E19" s="103">
        <f>'Celkové pořadí'!E18</f>
        <v>136</v>
      </c>
      <c r="F19" s="32">
        <f>'Celkové pořadí'!F18</f>
        <v>14</v>
      </c>
      <c r="G19" s="32">
        <f>'Celkové pořadí'!G18</f>
        <v>0</v>
      </c>
      <c r="H19" s="32">
        <f>'Celkové pořadí'!H18</f>
        <v>31</v>
      </c>
      <c r="I19" s="32">
        <f>'Celkové pořadí'!I18</f>
        <v>23</v>
      </c>
      <c r="J19" s="32">
        <f>'Celkové pořadí'!J18</f>
        <v>68</v>
      </c>
      <c r="K19" s="33">
        <f>'Celkové pořadí'!K18</f>
        <v>0</v>
      </c>
      <c r="L19" s="32">
        <f>'Celkové pořadí'!L18</f>
        <v>0</v>
      </c>
      <c r="N19" s="105">
        <f t="shared" si="1"/>
        <v>10</v>
      </c>
      <c r="O19" s="105">
        <f t="shared" si="7"/>
        <v>0</v>
      </c>
      <c r="P19" s="105">
        <f t="shared" si="2"/>
        <v>18</v>
      </c>
      <c r="Q19" s="105">
        <f t="shared" si="3"/>
        <v>12</v>
      </c>
      <c r="R19" s="105">
        <f t="shared" si="4"/>
        <v>6</v>
      </c>
      <c r="S19" s="105">
        <f t="shared" si="5"/>
        <v>0</v>
      </c>
      <c r="T19" s="105">
        <f t="shared" si="6"/>
        <v>0</v>
      </c>
    </row>
    <row r="20" spans="1:20" x14ac:dyDescent="0.25">
      <c r="B20" s="39">
        <v>16</v>
      </c>
      <c r="C20" s="31">
        <f>'Celkové pořadí'!C19</f>
        <v>2</v>
      </c>
      <c r="D20" s="34" t="str">
        <f>'Celkové pořadí'!D19</f>
        <v>MARIKA</v>
      </c>
      <c r="E20" s="103">
        <f>'Celkové pořadí'!E19</f>
        <v>120</v>
      </c>
      <c r="F20" s="32">
        <f>'Celkové pořadí'!F19</f>
        <v>0</v>
      </c>
      <c r="G20" s="32">
        <f>'Celkové pořadí'!G19</f>
        <v>0</v>
      </c>
      <c r="H20" s="32">
        <f>'Celkové pořadí'!H19</f>
        <v>35</v>
      </c>
      <c r="I20" s="32">
        <f>'Celkové pořadí'!I19</f>
        <v>26</v>
      </c>
      <c r="J20" s="32">
        <f>'Celkové pořadí'!J19</f>
        <v>0</v>
      </c>
      <c r="K20" s="33">
        <f>'Celkové pořadí'!K19</f>
        <v>35</v>
      </c>
      <c r="L20" s="32">
        <f>'Celkové pořadí'!L19</f>
        <v>24</v>
      </c>
      <c r="M20" s="23"/>
      <c r="N20" s="105">
        <f t="shared" si="1"/>
        <v>0</v>
      </c>
      <c r="O20" s="105">
        <f t="shared" si="7"/>
        <v>0</v>
      </c>
      <c r="P20" s="105">
        <f t="shared" si="2"/>
        <v>18</v>
      </c>
      <c r="Q20" s="105">
        <f t="shared" si="3"/>
        <v>12</v>
      </c>
      <c r="R20" s="105">
        <f t="shared" si="4"/>
        <v>0</v>
      </c>
      <c r="S20" s="105">
        <f t="shared" si="5"/>
        <v>13</v>
      </c>
      <c r="T20" s="105">
        <f t="shared" si="6"/>
        <v>4</v>
      </c>
    </row>
    <row r="21" spans="1:20" x14ac:dyDescent="0.25">
      <c r="B21" s="39">
        <v>17</v>
      </c>
      <c r="C21" s="31">
        <f>'Celkové pořadí'!C20</f>
        <v>5</v>
      </c>
      <c r="D21" s="34" t="str">
        <f>'Celkové pořadí'!D20</f>
        <v>HOLIDAY</v>
      </c>
      <c r="E21" s="103">
        <f>'Celkové pořadí'!E20</f>
        <v>115</v>
      </c>
      <c r="F21" s="32">
        <f>'Celkové pořadí'!F20</f>
        <v>0</v>
      </c>
      <c r="G21" s="32">
        <f>'Celkové pořadí'!G20</f>
        <v>0</v>
      </c>
      <c r="H21" s="32">
        <f>'Celkové pořadí'!H20</f>
        <v>28</v>
      </c>
      <c r="I21" s="32">
        <f>'Celkové pořadí'!I20</f>
        <v>0</v>
      </c>
      <c r="J21" s="32">
        <f>'Celkové pořadí'!J20</f>
        <v>60</v>
      </c>
      <c r="K21" s="33">
        <f>'Celkové pořadí'!K20</f>
        <v>27</v>
      </c>
      <c r="L21" s="32">
        <f>'Celkové pořadí'!L20</f>
        <v>0</v>
      </c>
      <c r="M21" s="23"/>
      <c r="N21" s="105">
        <f t="shared" si="1"/>
        <v>0</v>
      </c>
      <c r="O21" s="105">
        <f t="shared" si="7"/>
        <v>0</v>
      </c>
      <c r="P21" s="105">
        <f t="shared" si="2"/>
        <v>12</v>
      </c>
      <c r="Q21" s="105">
        <f t="shared" si="3"/>
        <v>0</v>
      </c>
      <c r="R21" s="105">
        <f t="shared" si="4"/>
        <v>6</v>
      </c>
      <c r="S21" s="105">
        <f t="shared" si="5"/>
        <v>13</v>
      </c>
      <c r="T21" s="105">
        <f t="shared" si="6"/>
        <v>0</v>
      </c>
    </row>
    <row r="22" spans="1:20" x14ac:dyDescent="0.25">
      <c r="B22" s="39">
        <v>18</v>
      </c>
      <c r="C22" s="31">
        <f>'Celkové pořadí'!C21</f>
        <v>5</v>
      </c>
      <c r="D22" s="34" t="str">
        <f>'Celkové pořadí'!D21</f>
        <v>HAI AU</v>
      </c>
      <c r="E22" s="103">
        <f>'Celkové pořadí'!E21</f>
        <v>109</v>
      </c>
      <c r="F22" s="32">
        <f>'Celkové pořadí'!F21</f>
        <v>0</v>
      </c>
      <c r="G22" s="32">
        <f>'Celkové pořadí'!G21</f>
        <v>0</v>
      </c>
      <c r="H22" s="32">
        <f>'Celkové pořadí'!H21</f>
        <v>20</v>
      </c>
      <c r="I22" s="32">
        <f>'Celkové pořadí'!I21</f>
        <v>22</v>
      </c>
      <c r="J22" s="32">
        <f>'Celkové pořadí'!J21</f>
        <v>48</v>
      </c>
      <c r="K22" s="33">
        <f>'Celkové pořadí'!K21</f>
        <v>19</v>
      </c>
      <c r="L22" s="32">
        <f>'Celkové pořadí'!L21</f>
        <v>0</v>
      </c>
      <c r="M22" s="23"/>
      <c r="N22" s="105">
        <f t="shared" si="1"/>
        <v>0</v>
      </c>
      <c r="O22" s="105">
        <f t="shared" si="7"/>
        <v>0</v>
      </c>
      <c r="P22" s="105">
        <f t="shared" si="2"/>
        <v>12</v>
      </c>
      <c r="Q22" s="105">
        <f t="shared" si="3"/>
        <v>6</v>
      </c>
      <c r="R22" s="105">
        <f t="shared" si="4"/>
        <v>6</v>
      </c>
      <c r="S22" s="105">
        <f t="shared" si="5"/>
        <v>13</v>
      </c>
      <c r="T22" s="105">
        <f t="shared" si="6"/>
        <v>0</v>
      </c>
    </row>
    <row r="23" spans="1:20" x14ac:dyDescent="0.25">
      <c r="B23" s="39">
        <v>19</v>
      </c>
      <c r="C23" s="31">
        <f>'Celkové pořadí'!C22</f>
        <v>1</v>
      </c>
      <c r="D23" s="34" t="str">
        <f>'Celkové pořadí'!D22</f>
        <v>GIANT SEA FISH</v>
      </c>
      <c r="E23" s="103">
        <f>'Celkové pořadí'!E22</f>
        <v>108</v>
      </c>
      <c r="F23" s="32">
        <f>'Celkové pořadí'!F22</f>
        <v>12</v>
      </c>
      <c r="G23" s="32">
        <f>'Celkové pořadí'!G22</f>
        <v>13</v>
      </c>
      <c r="H23" s="32">
        <f>'Celkové pořadí'!H22</f>
        <v>0</v>
      </c>
      <c r="I23" s="32">
        <f>'Celkové pořadí'!I22</f>
        <v>24</v>
      </c>
      <c r="J23" s="32">
        <f>'Celkové pořadí'!J22</f>
        <v>59</v>
      </c>
      <c r="K23" s="33">
        <f>'Celkové pořadí'!K22</f>
        <v>0</v>
      </c>
      <c r="L23" s="32">
        <f>'Celkové pořadí'!L22</f>
        <v>0</v>
      </c>
      <c r="M23" s="23"/>
      <c r="N23" s="105">
        <f t="shared" si="1"/>
        <v>10</v>
      </c>
      <c r="O23" s="105">
        <f t="shared" si="7"/>
        <v>6</v>
      </c>
      <c r="P23" s="105">
        <f t="shared" si="2"/>
        <v>0</v>
      </c>
      <c r="Q23" s="105">
        <f t="shared" si="3"/>
        <v>12</v>
      </c>
      <c r="R23" s="105">
        <f t="shared" si="4"/>
        <v>6</v>
      </c>
      <c r="S23" s="105">
        <f t="shared" si="5"/>
        <v>0</v>
      </c>
      <c r="T23" s="105">
        <f t="shared" si="6"/>
        <v>0</v>
      </c>
    </row>
    <row r="24" spans="1:20" x14ac:dyDescent="0.25">
      <c r="A24" s="25"/>
      <c r="B24" s="39">
        <v>20</v>
      </c>
      <c r="C24" s="31">
        <f>'Celkové pořadí'!C23</f>
        <v>4</v>
      </c>
      <c r="D24" s="34" t="str">
        <f>'Celkové pořadí'!D23</f>
        <v>LADY (LC)</v>
      </c>
      <c r="E24" s="103">
        <f>'Celkové pořadí'!E23</f>
        <v>107</v>
      </c>
      <c r="F24" s="32">
        <f>'Celkové pořadí'!F23</f>
        <v>9</v>
      </c>
      <c r="G24" s="32">
        <f>'Celkové pořadí'!G23</f>
        <v>11</v>
      </c>
      <c r="H24" s="32">
        <f>'Celkové pořadí'!H23</f>
        <v>17</v>
      </c>
      <c r="I24" s="32">
        <f>'Celkové pořadí'!I23</f>
        <v>9</v>
      </c>
      <c r="J24" s="32">
        <f>'Celkové pořadí'!J23</f>
        <v>42</v>
      </c>
      <c r="K24" s="33">
        <f>'Celkové pořadí'!K23</f>
        <v>9</v>
      </c>
      <c r="L24" s="32">
        <f>'Celkové pořadí'!L23</f>
        <v>10</v>
      </c>
      <c r="M24" s="23"/>
      <c r="N24" s="105">
        <f t="shared" si="1"/>
        <v>5</v>
      </c>
      <c r="O24" s="105">
        <f t="shared" si="7"/>
        <v>6</v>
      </c>
      <c r="P24" s="105">
        <f t="shared" si="2"/>
        <v>12</v>
      </c>
      <c r="Q24" s="105">
        <f t="shared" si="3"/>
        <v>6</v>
      </c>
      <c r="R24" s="105">
        <f t="shared" si="4"/>
        <v>6</v>
      </c>
      <c r="S24" s="105">
        <f t="shared" si="5"/>
        <v>13</v>
      </c>
      <c r="T24" s="105">
        <f t="shared" si="6"/>
        <v>4</v>
      </c>
    </row>
    <row r="25" spans="1:20" x14ac:dyDescent="0.25">
      <c r="A25" s="24"/>
      <c r="B25" s="39">
        <v>21</v>
      </c>
      <c r="C25" s="31">
        <f>'Celkové pořadí'!C24</f>
        <v>1</v>
      </c>
      <c r="D25" s="34" t="str">
        <f>'Celkové pořadí'!D24</f>
        <v>PANNA COTTA</v>
      </c>
      <c r="E25" s="103">
        <f>'Celkové pořadí'!E24</f>
        <v>107</v>
      </c>
      <c r="F25" s="32">
        <f>'Celkové pořadí'!F24</f>
        <v>0</v>
      </c>
      <c r="G25" s="32">
        <f>'Celkové pořadí'!G24</f>
        <v>0</v>
      </c>
      <c r="H25" s="32">
        <f>'Celkové pořadí'!H24</f>
        <v>30</v>
      </c>
      <c r="I25" s="32">
        <f>'Celkové pořadí'!I24</f>
        <v>0</v>
      </c>
      <c r="J25" s="32">
        <f>'Celkové pořadí'!J24</f>
        <v>53</v>
      </c>
      <c r="K25" s="33">
        <f>'Celkové pořadí'!K24</f>
        <v>24</v>
      </c>
      <c r="L25" s="32">
        <f>'Celkové pořadí'!L24</f>
        <v>0</v>
      </c>
      <c r="N25" s="105">
        <f t="shared" si="1"/>
        <v>0</v>
      </c>
      <c r="O25" s="105">
        <f t="shared" si="7"/>
        <v>0</v>
      </c>
      <c r="P25" s="105">
        <f t="shared" si="2"/>
        <v>18</v>
      </c>
      <c r="Q25" s="105">
        <f t="shared" si="3"/>
        <v>0</v>
      </c>
      <c r="R25" s="105">
        <f t="shared" si="4"/>
        <v>6</v>
      </c>
      <c r="S25" s="105">
        <f t="shared" si="5"/>
        <v>13</v>
      </c>
      <c r="T25" s="105">
        <f t="shared" si="6"/>
        <v>0</v>
      </c>
    </row>
    <row r="26" spans="1:20" x14ac:dyDescent="0.25">
      <c r="A26" s="24"/>
      <c r="B26" s="39">
        <v>22</v>
      </c>
      <c r="C26" s="31">
        <f>'Celkové pořadí'!C25</f>
        <v>2</v>
      </c>
      <c r="D26" s="34" t="str">
        <f>'Celkové pořadí'!D25</f>
        <v>SATURN</v>
      </c>
      <c r="E26" s="103">
        <f>'Celkové pořadí'!E25</f>
        <v>101</v>
      </c>
      <c r="F26" s="32">
        <f>'Celkové pořadí'!F25</f>
        <v>0</v>
      </c>
      <c r="G26" s="32">
        <f>'Celkové pořadí'!G25</f>
        <v>0</v>
      </c>
      <c r="H26" s="32">
        <f>'Celkové pořadí'!H25</f>
        <v>0</v>
      </c>
      <c r="I26" s="32">
        <f>'Celkové pořadí'!I25</f>
        <v>0</v>
      </c>
      <c r="J26" s="32">
        <f>'Celkové pořadí'!J25</f>
        <v>70</v>
      </c>
      <c r="K26" s="33">
        <f>'Celkové pořadí'!K25</f>
        <v>31</v>
      </c>
      <c r="L26" s="32">
        <f>'Celkové pořadí'!L25</f>
        <v>0</v>
      </c>
      <c r="M26" s="23"/>
      <c r="N26" s="105">
        <f t="shared" si="1"/>
        <v>0</v>
      </c>
      <c r="O26" s="105">
        <f t="shared" si="7"/>
        <v>0</v>
      </c>
      <c r="P26" s="105">
        <f t="shared" si="2"/>
        <v>0</v>
      </c>
      <c r="Q26" s="105">
        <f t="shared" si="3"/>
        <v>0</v>
      </c>
      <c r="R26" s="105">
        <f t="shared" si="4"/>
        <v>6</v>
      </c>
      <c r="S26" s="105">
        <f t="shared" si="5"/>
        <v>13</v>
      </c>
      <c r="T26" s="105">
        <f t="shared" si="6"/>
        <v>0</v>
      </c>
    </row>
    <row r="27" spans="1:20" x14ac:dyDescent="0.25">
      <c r="A27" s="24"/>
      <c r="B27" s="39">
        <v>23</v>
      </c>
      <c r="C27" s="31">
        <f>'Celkové pořadí'!C26</f>
        <v>2</v>
      </c>
      <c r="D27" s="34" t="str">
        <f>'Celkové pořadí'!D26</f>
        <v>BLUE PETER</v>
      </c>
      <c r="E27" s="103">
        <f>'Celkové pořadí'!E26</f>
        <v>99</v>
      </c>
      <c r="F27" s="32">
        <f>'Celkové pořadí'!F26</f>
        <v>0</v>
      </c>
      <c r="G27" s="32">
        <f>'Celkové pořadí'!G26</f>
        <v>0</v>
      </c>
      <c r="H27" s="32">
        <f>'Celkové pořadí'!H26</f>
        <v>32</v>
      </c>
      <c r="I27" s="32">
        <f>'Celkové pořadí'!I26</f>
        <v>0</v>
      </c>
      <c r="J27" s="32">
        <f>'Celkové pořadí'!J26</f>
        <v>67</v>
      </c>
      <c r="K27" s="33">
        <f>'Celkové pořadí'!K26</f>
        <v>0</v>
      </c>
      <c r="L27" s="32">
        <f>'Celkové pořadí'!L26</f>
        <v>0</v>
      </c>
      <c r="N27" s="105">
        <f t="shared" si="1"/>
        <v>0</v>
      </c>
      <c r="O27" s="105">
        <f t="shared" si="7"/>
        <v>0</v>
      </c>
      <c r="P27" s="105">
        <f t="shared" si="2"/>
        <v>18</v>
      </c>
      <c r="Q27" s="105">
        <f t="shared" si="3"/>
        <v>0</v>
      </c>
      <c r="R27" s="105">
        <f t="shared" si="4"/>
        <v>6</v>
      </c>
      <c r="S27" s="105">
        <f t="shared" si="5"/>
        <v>0</v>
      </c>
      <c r="T27" s="105">
        <f t="shared" si="6"/>
        <v>0</v>
      </c>
    </row>
    <row r="28" spans="1:20" x14ac:dyDescent="0.25">
      <c r="A28" s="24"/>
      <c r="B28" s="39">
        <v>24</v>
      </c>
      <c r="C28" s="31" t="str">
        <f>'Celkové pořadí'!C27</f>
        <v>1S</v>
      </c>
      <c r="D28" s="34" t="str">
        <f>'Celkové pořadí'!D27</f>
        <v>ADRIA SEDLČANY</v>
      </c>
      <c r="E28" s="103">
        <f>'Celkové pořadí'!E27</f>
        <v>93</v>
      </c>
      <c r="F28" s="32">
        <f>'Celkové pořadí'!F27</f>
        <v>0</v>
      </c>
      <c r="G28" s="32">
        <f>'Celkové pořadí'!G27</f>
        <v>0</v>
      </c>
      <c r="H28" s="32">
        <f>'Celkové pořadí'!H27</f>
        <v>0</v>
      </c>
      <c r="I28" s="32">
        <f>'Celkové pořadí'!I27</f>
        <v>28</v>
      </c>
      <c r="J28" s="32">
        <f>'Celkové pořadí'!J27</f>
        <v>65</v>
      </c>
      <c r="K28" s="33">
        <f>'Celkové pořadí'!K27</f>
        <v>0</v>
      </c>
      <c r="L28" s="32">
        <f>'Celkové pořadí'!L27</f>
        <v>0</v>
      </c>
      <c r="N28" s="105">
        <f t="shared" si="1"/>
        <v>0</v>
      </c>
      <c r="O28" s="105">
        <f t="shared" si="7"/>
        <v>0</v>
      </c>
      <c r="P28" s="105">
        <f t="shared" si="2"/>
        <v>0</v>
      </c>
      <c r="Q28" s="105">
        <f t="shared" si="3"/>
        <v>12</v>
      </c>
      <c r="R28" s="105">
        <f t="shared" si="4"/>
        <v>6</v>
      </c>
      <c r="S28" s="105">
        <f t="shared" si="5"/>
        <v>0</v>
      </c>
      <c r="T28" s="105">
        <f t="shared" si="6"/>
        <v>0</v>
      </c>
    </row>
    <row r="29" spans="1:20" x14ac:dyDescent="0.25">
      <c r="A29" s="25"/>
      <c r="B29" s="39">
        <v>25</v>
      </c>
      <c r="C29" s="31" t="str">
        <f>'Celkové pořadí'!C28</f>
        <v>1S</v>
      </c>
      <c r="D29" s="34" t="str">
        <f>'Celkové pořadí'!D28</f>
        <v>SÁRA</v>
      </c>
      <c r="E29" s="103">
        <f>'Celkové pořadí'!E28</f>
        <v>77</v>
      </c>
      <c r="F29" s="32">
        <f>'Celkové pořadí'!F28</f>
        <v>0</v>
      </c>
      <c r="G29" s="32">
        <f>'Celkové pořadí'!G28</f>
        <v>0</v>
      </c>
      <c r="H29" s="32">
        <f>'Celkové pořadí'!H28</f>
        <v>0</v>
      </c>
      <c r="I29" s="32">
        <f>'Celkové pořadí'!I28</f>
        <v>0</v>
      </c>
      <c r="J29" s="32">
        <f>'Celkové pořadí'!J28</f>
        <v>77</v>
      </c>
      <c r="K29" s="33">
        <f>'Celkové pořadí'!K28</f>
        <v>0</v>
      </c>
      <c r="L29" s="32">
        <f>'Celkové pořadí'!L28</f>
        <v>0</v>
      </c>
      <c r="M29" s="23"/>
      <c r="N29" s="105">
        <f t="shared" si="1"/>
        <v>0</v>
      </c>
      <c r="O29" s="105">
        <f t="shared" si="7"/>
        <v>0</v>
      </c>
      <c r="P29" s="105">
        <f t="shared" si="2"/>
        <v>0</v>
      </c>
      <c r="Q29" s="105">
        <f t="shared" si="3"/>
        <v>0</v>
      </c>
      <c r="R29" s="105">
        <f t="shared" si="4"/>
        <v>6</v>
      </c>
      <c r="S29" s="105">
        <f t="shared" si="5"/>
        <v>0</v>
      </c>
      <c r="T29" s="105">
        <f t="shared" si="6"/>
        <v>0</v>
      </c>
    </row>
    <row r="30" spans="1:20" x14ac:dyDescent="0.25">
      <c r="A30" s="24"/>
      <c r="B30" s="39">
        <v>26</v>
      </c>
      <c r="C30" s="31">
        <f>'Celkové pořadí'!C29</f>
        <v>4</v>
      </c>
      <c r="D30" s="34" t="str">
        <f>'Celkové pořadí'!D29</f>
        <v>PATRIA</v>
      </c>
      <c r="E30" s="103">
        <f>'Celkové pořadí'!E29</f>
        <v>74</v>
      </c>
      <c r="F30" s="32">
        <f>'Celkové pořadí'!F29</f>
        <v>0</v>
      </c>
      <c r="G30" s="32">
        <f>'Celkové pořadí'!G29</f>
        <v>0</v>
      </c>
      <c r="H30" s="32">
        <f>'Celkové pořadí'!H29</f>
        <v>0</v>
      </c>
      <c r="I30" s="32">
        <f>'Celkové pořadí'!I29</f>
        <v>0</v>
      </c>
      <c r="J30" s="32">
        <f>'Celkové pořadí'!J29</f>
        <v>51</v>
      </c>
      <c r="K30" s="33">
        <f>'Celkové pořadí'!K29</f>
        <v>23</v>
      </c>
      <c r="L30" s="32">
        <f>'Celkové pořadí'!L29</f>
        <v>0</v>
      </c>
      <c r="N30" s="105">
        <f t="shared" si="1"/>
        <v>0</v>
      </c>
      <c r="O30" s="105">
        <f t="shared" si="7"/>
        <v>0</v>
      </c>
      <c r="P30" s="105">
        <f t="shared" si="2"/>
        <v>0</v>
      </c>
      <c r="Q30" s="105">
        <f t="shared" si="3"/>
        <v>0</v>
      </c>
      <c r="R30" s="105">
        <f t="shared" si="4"/>
        <v>6</v>
      </c>
      <c r="S30" s="105">
        <f t="shared" si="5"/>
        <v>13</v>
      </c>
      <c r="T30" s="105">
        <f t="shared" si="6"/>
        <v>0</v>
      </c>
    </row>
    <row r="31" spans="1:20" x14ac:dyDescent="0.25">
      <c r="A31" s="24"/>
      <c r="B31" s="39">
        <v>27</v>
      </c>
      <c r="C31" s="31">
        <f>'Celkové pořadí'!C30</f>
        <v>3</v>
      </c>
      <c r="D31" s="34" t="str">
        <f>'Celkové pořadí'!D30</f>
        <v>MARITANA</v>
      </c>
      <c r="E31" s="103">
        <f>'Celkové pořadí'!E30</f>
        <v>74</v>
      </c>
      <c r="F31" s="32">
        <f>'Celkové pořadí'!F30</f>
        <v>0</v>
      </c>
      <c r="G31" s="32">
        <f>'Celkové pořadí'!G30</f>
        <v>0</v>
      </c>
      <c r="H31" s="32">
        <f>'Celkové pořadí'!H30</f>
        <v>0</v>
      </c>
      <c r="I31" s="32">
        <f>'Celkové pořadí'!I30</f>
        <v>16</v>
      </c>
      <c r="J31" s="32">
        <f>'Celkové pořadí'!J30</f>
        <v>58</v>
      </c>
      <c r="K31" s="33">
        <f>'Celkové pořadí'!K30</f>
        <v>0</v>
      </c>
      <c r="L31" s="32">
        <f>'Celkové pořadí'!L30</f>
        <v>0</v>
      </c>
      <c r="N31" s="105">
        <f t="shared" si="1"/>
        <v>0</v>
      </c>
      <c r="O31" s="105">
        <f t="shared" si="7"/>
        <v>0</v>
      </c>
      <c r="P31" s="105">
        <f t="shared" si="2"/>
        <v>0</v>
      </c>
      <c r="Q31" s="105">
        <f t="shared" si="3"/>
        <v>12</v>
      </c>
      <c r="R31" s="105">
        <f t="shared" si="4"/>
        <v>6</v>
      </c>
      <c r="S31" s="105">
        <f t="shared" si="5"/>
        <v>0</v>
      </c>
      <c r="T31" s="105">
        <f t="shared" si="6"/>
        <v>0</v>
      </c>
    </row>
    <row r="32" spans="1:20" x14ac:dyDescent="0.25">
      <c r="A32" s="24"/>
      <c r="B32" s="39">
        <v>28</v>
      </c>
      <c r="C32" s="31">
        <f>'Celkové pořadí'!C31</f>
        <v>5</v>
      </c>
      <c r="D32" s="34" t="str">
        <f>'Celkové pořadí'!D31</f>
        <v>VLČÍ TLAPA</v>
      </c>
      <c r="E32" s="103">
        <f>'Celkové pořadí'!E31</f>
        <v>71</v>
      </c>
      <c r="F32" s="32">
        <f>'Celkové pořadí'!F31</f>
        <v>11</v>
      </c>
      <c r="G32" s="32">
        <f>'Celkové pořadí'!G31</f>
        <v>0</v>
      </c>
      <c r="H32" s="32">
        <f>'Celkové pořadí'!H31</f>
        <v>0</v>
      </c>
      <c r="I32" s="32">
        <f>'Celkové pořadí'!I31</f>
        <v>17</v>
      </c>
      <c r="J32" s="32">
        <f>'Celkové pořadí'!J31</f>
        <v>43</v>
      </c>
      <c r="K32" s="33">
        <f>'Celkové pořadí'!K31</f>
        <v>0</v>
      </c>
      <c r="L32" s="32">
        <f>'Celkové pořadí'!L31</f>
        <v>0</v>
      </c>
      <c r="M32" s="23"/>
      <c r="N32" s="105">
        <f t="shared" si="1"/>
        <v>5</v>
      </c>
      <c r="O32" s="105">
        <f t="shared" si="7"/>
        <v>0</v>
      </c>
      <c r="P32" s="105">
        <f t="shared" si="2"/>
        <v>0</v>
      </c>
      <c r="Q32" s="105">
        <f t="shared" si="3"/>
        <v>6</v>
      </c>
      <c r="R32" s="105">
        <f t="shared" si="4"/>
        <v>6</v>
      </c>
      <c r="S32" s="105">
        <f t="shared" si="5"/>
        <v>0</v>
      </c>
      <c r="T32" s="105">
        <f t="shared" si="6"/>
        <v>0</v>
      </c>
    </row>
    <row r="33" spans="1:20" x14ac:dyDescent="0.25">
      <c r="A33" s="24"/>
      <c r="B33" s="39">
        <v>29</v>
      </c>
      <c r="C33" s="31">
        <f>'Celkové pořadí'!C32</f>
        <v>4</v>
      </c>
      <c r="D33" s="34" t="str">
        <f>'Celkové pořadí'!D32</f>
        <v>TULÁK</v>
      </c>
      <c r="E33" s="103">
        <f>'Celkové pořadí'!E32</f>
        <v>66</v>
      </c>
      <c r="F33" s="32">
        <f>'Celkové pořadí'!F32</f>
        <v>0</v>
      </c>
      <c r="G33" s="32">
        <f>'Celkové pořadí'!G32</f>
        <v>0</v>
      </c>
      <c r="H33" s="32">
        <f>'Celkové pořadí'!H32</f>
        <v>23</v>
      </c>
      <c r="I33" s="32">
        <f>'Celkové pořadí'!I32</f>
        <v>21</v>
      </c>
      <c r="J33" s="32">
        <f>'Celkové pořadí'!J32</f>
        <v>0</v>
      </c>
      <c r="K33" s="33">
        <f>'Celkové pořadí'!K32</f>
        <v>22</v>
      </c>
      <c r="L33" s="32">
        <f>'Celkové pořadí'!L32</f>
        <v>0</v>
      </c>
      <c r="M33" s="23"/>
      <c r="N33" s="105">
        <f t="shared" si="1"/>
        <v>0</v>
      </c>
      <c r="O33" s="105">
        <f t="shared" si="7"/>
        <v>0</v>
      </c>
      <c r="P33" s="105">
        <f t="shared" si="2"/>
        <v>12</v>
      </c>
      <c r="Q33" s="105">
        <f t="shared" si="3"/>
        <v>6</v>
      </c>
      <c r="R33" s="105">
        <f t="shared" si="4"/>
        <v>0</v>
      </c>
      <c r="S33" s="105">
        <f t="shared" si="5"/>
        <v>13</v>
      </c>
      <c r="T33" s="105">
        <f t="shared" si="6"/>
        <v>0</v>
      </c>
    </row>
    <row r="34" spans="1:20" x14ac:dyDescent="0.25">
      <c r="A34" s="24"/>
      <c r="B34" s="39">
        <v>30</v>
      </c>
      <c r="C34" s="31">
        <f>'Celkové pořadí'!C33</f>
        <v>3</v>
      </c>
      <c r="D34" s="34" t="str">
        <f>'Celkové pořadí'!D33</f>
        <v>CLASSIK</v>
      </c>
      <c r="E34" s="103">
        <f>'Celkové pořadí'!E33</f>
        <v>64</v>
      </c>
      <c r="F34" s="32">
        <f>'Celkové pořadí'!F33</f>
        <v>0</v>
      </c>
      <c r="G34" s="32">
        <f>'Celkové pořadí'!G33</f>
        <v>0</v>
      </c>
      <c r="H34" s="32">
        <f>'Celkové pořadí'!H33</f>
        <v>0</v>
      </c>
      <c r="I34" s="32">
        <f>'Celkové pořadí'!I33</f>
        <v>0</v>
      </c>
      <c r="J34" s="32">
        <f>'Celkové pořadí'!J33</f>
        <v>64</v>
      </c>
      <c r="K34" s="33">
        <f>'Celkové pořadí'!K33</f>
        <v>0</v>
      </c>
      <c r="L34" s="32">
        <f>'Celkové pořadí'!L33</f>
        <v>0</v>
      </c>
      <c r="M34" s="23"/>
      <c r="N34" s="105">
        <f t="shared" si="1"/>
        <v>0</v>
      </c>
      <c r="O34" s="105">
        <f t="shared" si="7"/>
        <v>0</v>
      </c>
      <c r="P34" s="105">
        <f t="shared" si="2"/>
        <v>0</v>
      </c>
      <c r="Q34" s="105">
        <f t="shared" si="3"/>
        <v>0</v>
      </c>
      <c r="R34" s="105">
        <f t="shared" si="4"/>
        <v>6</v>
      </c>
      <c r="S34" s="105">
        <f t="shared" si="5"/>
        <v>0</v>
      </c>
      <c r="T34" s="105">
        <f t="shared" si="6"/>
        <v>0</v>
      </c>
    </row>
    <row r="35" spans="1:20" x14ac:dyDescent="0.25">
      <c r="A35" s="24"/>
      <c r="B35" s="39">
        <v>31</v>
      </c>
      <c r="C35" s="31">
        <f>'Celkové pořadí'!C34</f>
        <v>5</v>
      </c>
      <c r="D35" s="34" t="str">
        <f>'Celkové pořadí'!D34</f>
        <v>CARAMELLA</v>
      </c>
      <c r="E35" s="103">
        <f>'Celkové pořadí'!E34</f>
        <v>63</v>
      </c>
      <c r="F35" s="32">
        <f>'Celkové pořadí'!F34</f>
        <v>0</v>
      </c>
      <c r="G35" s="32">
        <f>'Celkové pořadí'!G34</f>
        <v>0</v>
      </c>
      <c r="H35" s="32">
        <f>'Celkové pořadí'!H34</f>
        <v>18</v>
      </c>
      <c r="I35" s="32">
        <f>'Celkové pořadí'!I34</f>
        <v>0</v>
      </c>
      <c r="J35" s="32">
        <f>'Celkové pořadí'!J34</f>
        <v>45</v>
      </c>
      <c r="K35" s="33">
        <f>'Celkové pořadí'!K34</f>
        <v>0</v>
      </c>
      <c r="L35" s="32">
        <f>'Celkové pořadí'!L34</f>
        <v>0</v>
      </c>
      <c r="M35" s="23"/>
      <c r="N35" s="105">
        <f t="shared" si="1"/>
        <v>0</v>
      </c>
      <c r="O35" s="105">
        <f t="shared" si="7"/>
        <v>0</v>
      </c>
      <c r="P35" s="105">
        <f t="shared" si="2"/>
        <v>12</v>
      </c>
      <c r="Q35" s="105">
        <f t="shared" si="3"/>
        <v>0</v>
      </c>
      <c r="R35" s="105">
        <f t="shared" si="4"/>
        <v>6</v>
      </c>
      <c r="S35" s="105">
        <f t="shared" si="5"/>
        <v>0</v>
      </c>
      <c r="T35" s="105">
        <f t="shared" si="6"/>
        <v>0</v>
      </c>
    </row>
    <row r="36" spans="1:20" x14ac:dyDescent="0.25">
      <c r="A36" s="24"/>
      <c r="B36" s="39">
        <v>32</v>
      </c>
      <c r="C36" s="31">
        <f>'Celkové pořadí'!C35</f>
        <v>4</v>
      </c>
      <c r="D36" s="34" t="str">
        <f>'Celkové pořadí'!D35</f>
        <v>TENAKA</v>
      </c>
      <c r="E36" s="103">
        <f>'Celkové pořadí'!E35</f>
        <v>63</v>
      </c>
      <c r="F36" s="32">
        <f>'Celkové pořadí'!F35</f>
        <v>0</v>
      </c>
      <c r="G36" s="32">
        <f>'Celkové pořadí'!G35</f>
        <v>0</v>
      </c>
      <c r="H36" s="32">
        <f>'Celkové pořadí'!H35</f>
        <v>16</v>
      </c>
      <c r="I36" s="32">
        <f>'Celkové pořadí'!I35</f>
        <v>0</v>
      </c>
      <c r="J36" s="32">
        <f>'Celkové pořadí'!J35</f>
        <v>37</v>
      </c>
      <c r="K36" s="33">
        <f>'Celkové pořadí'!K35</f>
        <v>10</v>
      </c>
      <c r="L36" s="32">
        <f>'Celkové pořadí'!L35</f>
        <v>0</v>
      </c>
      <c r="M36" s="23"/>
      <c r="N36" s="105">
        <f t="shared" si="1"/>
        <v>0</v>
      </c>
      <c r="O36" s="105">
        <f t="shared" si="7"/>
        <v>0</v>
      </c>
      <c r="P36" s="105">
        <f t="shared" si="2"/>
        <v>12</v>
      </c>
      <c r="Q36" s="105">
        <f t="shared" si="3"/>
        <v>0</v>
      </c>
      <c r="R36" s="105">
        <f t="shared" si="4"/>
        <v>6</v>
      </c>
      <c r="S36" s="105">
        <f t="shared" si="5"/>
        <v>13</v>
      </c>
      <c r="T36" s="105">
        <f t="shared" si="6"/>
        <v>0</v>
      </c>
    </row>
    <row r="37" spans="1:20" x14ac:dyDescent="0.25">
      <c r="A37" s="24"/>
      <c r="B37" s="39">
        <v>33</v>
      </c>
      <c r="C37" s="31">
        <f>'Celkové pořadí'!C36</f>
        <v>4</v>
      </c>
      <c r="D37" s="34" t="str">
        <f>'Celkové pořadí'!D36</f>
        <v>ASTON</v>
      </c>
      <c r="E37" s="103">
        <f>'Celkové pořadí'!E36</f>
        <v>61</v>
      </c>
      <c r="F37" s="32">
        <f>'Celkové pořadí'!F36</f>
        <v>3</v>
      </c>
      <c r="G37" s="32">
        <f>'Celkové pořadí'!G36</f>
        <v>0</v>
      </c>
      <c r="H37" s="32">
        <f>'Celkové pořadí'!H36</f>
        <v>11</v>
      </c>
      <c r="I37" s="32">
        <f>'Celkové pořadí'!I36</f>
        <v>11</v>
      </c>
      <c r="J37" s="32">
        <f>'Celkové pořadí'!J36</f>
        <v>11</v>
      </c>
      <c r="K37" s="33">
        <f>'Celkové pořadí'!K36</f>
        <v>12</v>
      </c>
      <c r="L37" s="32">
        <f>'Celkové pořadí'!L36</f>
        <v>13</v>
      </c>
      <c r="M37" s="23"/>
      <c r="N37" s="105">
        <f t="shared" si="1"/>
        <v>5</v>
      </c>
      <c r="O37" s="105">
        <f t="shared" si="7"/>
        <v>0</v>
      </c>
      <c r="P37" s="105">
        <f t="shared" si="2"/>
        <v>12</v>
      </c>
      <c r="Q37" s="105">
        <f t="shared" si="3"/>
        <v>6</v>
      </c>
      <c r="R37" s="105">
        <f t="shared" si="4"/>
        <v>6</v>
      </c>
      <c r="S37" s="105">
        <f t="shared" si="5"/>
        <v>13</v>
      </c>
      <c r="T37" s="105">
        <f t="shared" si="6"/>
        <v>4</v>
      </c>
    </row>
    <row r="38" spans="1:20" x14ac:dyDescent="0.25">
      <c r="A38" s="24"/>
      <c r="B38" s="39">
        <v>34</v>
      </c>
      <c r="C38" s="31">
        <f>'Celkové pořadí'!C37</f>
        <v>5</v>
      </c>
      <c r="D38" s="34" t="str">
        <f>'Celkové pořadí'!D37</f>
        <v>CETUS</v>
      </c>
      <c r="E38" s="103">
        <f>'Celkové pořadí'!E37</f>
        <v>56</v>
      </c>
      <c r="F38" s="32">
        <f>'Celkové pořadí'!F37</f>
        <v>0</v>
      </c>
      <c r="G38" s="32">
        <f>'Celkové pořadí'!G37</f>
        <v>0</v>
      </c>
      <c r="H38" s="32">
        <f>'Celkové pořadí'!H37</f>
        <v>0</v>
      </c>
      <c r="I38" s="32">
        <f>'Celkové pořadí'!I37</f>
        <v>0</v>
      </c>
      <c r="J38" s="32">
        <f>'Celkové pořadí'!J37</f>
        <v>56</v>
      </c>
      <c r="K38" s="33">
        <f>'Celkové pořadí'!K37</f>
        <v>0</v>
      </c>
      <c r="L38" s="32">
        <f>'Celkové pořadí'!L37</f>
        <v>0</v>
      </c>
      <c r="M38" s="23"/>
      <c r="N38" s="105">
        <f t="shared" si="1"/>
        <v>0</v>
      </c>
      <c r="O38" s="105">
        <f t="shared" si="7"/>
        <v>0</v>
      </c>
      <c r="P38" s="105">
        <f t="shared" si="2"/>
        <v>0</v>
      </c>
      <c r="Q38" s="105">
        <f t="shared" si="3"/>
        <v>0</v>
      </c>
      <c r="R38" s="105">
        <f t="shared" si="4"/>
        <v>6</v>
      </c>
      <c r="S38" s="105">
        <f t="shared" si="5"/>
        <v>0</v>
      </c>
      <c r="T38" s="105">
        <f t="shared" si="6"/>
        <v>0</v>
      </c>
    </row>
    <row r="39" spans="1:20" x14ac:dyDescent="0.25">
      <c r="A39" s="24"/>
      <c r="B39" s="39">
        <v>35</v>
      </c>
      <c r="C39" s="31">
        <f>'Celkové pořadí'!C38</f>
        <v>3</v>
      </c>
      <c r="D39" s="34" t="str">
        <f>'Celkové pořadí'!D38</f>
        <v>SKYLLA</v>
      </c>
      <c r="E39" s="103">
        <f>'Celkové pořadí'!E38</f>
        <v>55</v>
      </c>
      <c r="F39" s="32">
        <f>'Celkové pořadí'!F38</f>
        <v>0</v>
      </c>
      <c r="G39" s="32">
        <f>'Celkové pořadí'!G38</f>
        <v>0</v>
      </c>
      <c r="H39" s="32">
        <f>'Celkové pořadí'!H38</f>
        <v>0</v>
      </c>
      <c r="I39" s="32">
        <f>'Celkové pořadí'!I38</f>
        <v>0</v>
      </c>
      <c r="J39" s="32">
        <f>'Celkové pořadí'!J38</f>
        <v>55</v>
      </c>
      <c r="K39" s="33">
        <f>'Celkové pořadí'!K38</f>
        <v>0</v>
      </c>
      <c r="L39" s="32">
        <f>'Celkové pořadí'!L38</f>
        <v>0</v>
      </c>
      <c r="M39" s="23"/>
      <c r="N39" s="105">
        <f t="shared" si="1"/>
        <v>0</v>
      </c>
      <c r="O39" s="105">
        <f t="shared" si="7"/>
        <v>0</v>
      </c>
      <c r="P39" s="105">
        <f t="shared" si="2"/>
        <v>0</v>
      </c>
      <c r="Q39" s="105">
        <f t="shared" si="3"/>
        <v>0</v>
      </c>
      <c r="R39" s="105">
        <f t="shared" si="4"/>
        <v>6</v>
      </c>
      <c r="S39" s="105">
        <f t="shared" si="5"/>
        <v>0</v>
      </c>
      <c r="T39" s="105">
        <f t="shared" si="6"/>
        <v>0</v>
      </c>
    </row>
    <row r="40" spans="1:20" x14ac:dyDescent="0.25">
      <c r="A40" s="24"/>
      <c r="B40" s="39">
        <v>36</v>
      </c>
      <c r="C40" s="31">
        <f>'Celkové pořadí'!C39</f>
        <v>5</v>
      </c>
      <c r="D40" s="34" t="str">
        <f>'Celkové pořadí'!D39</f>
        <v>ARZAGA</v>
      </c>
      <c r="E40" s="103">
        <f>'Celkové pořadí'!E39</f>
        <v>53</v>
      </c>
      <c r="F40" s="32">
        <f>'Celkové pořadí'!F39</f>
        <v>0</v>
      </c>
      <c r="G40" s="32">
        <f>'Celkové pořadí'!G39</f>
        <v>0</v>
      </c>
      <c r="H40" s="32">
        <f>'Celkové pořadí'!H39</f>
        <v>13</v>
      </c>
      <c r="I40" s="32">
        <f>'Celkové pořadí'!I39</f>
        <v>0</v>
      </c>
      <c r="J40" s="32">
        <f>'Celkové pořadí'!J39</f>
        <v>40</v>
      </c>
      <c r="K40" s="33">
        <f>'Celkové pořadí'!K39</f>
        <v>0</v>
      </c>
      <c r="L40" s="32">
        <f>'Celkové pořadí'!L39</f>
        <v>0</v>
      </c>
      <c r="M40" s="23"/>
      <c r="N40" s="105">
        <f t="shared" si="1"/>
        <v>0</v>
      </c>
      <c r="O40" s="105">
        <f t="shared" si="7"/>
        <v>0</v>
      </c>
      <c r="P40" s="105">
        <f t="shared" si="2"/>
        <v>12</v>
      </c>
      <c r="Q40" s="105">
        <f t="shared" si="3"/>
        <v>0</v>
      </c>
      <c r="R40" s="105">
        <f t="shared" si="4"/>
        <v>6</v>
      </c>
      <c r="S40" s="105">
        <f t="shared" si="5"/>
        <v>0</v>
      </c>
      <c r="T40" s="105">
        <f t="shared" si="6"/>
        <v>0</v>
      </c>
    </row>
    <row r="41" spans="1:20" x14ac:dyDescent="0.25">
      <c r="A41" s="24"/>
      <c r="B41" s="39">
        <v>37</v>
      </c>
      <c r="C41" s="31">
        <f>'Celkové pořadí'!C40</f>
        <v>5</v>
      </c>
      <c r="D41" s="34" t="str">
        <f>'Celkové pořadí'!D40</f>
        <v>LUTAS</v>
      </c>
      <c r="E41" s="103">
        <f>'Celkové pořadí'!E40</f>
        <v>51</v>
      </c>
      <c r="F41" s="32">
        <f>'Celkové pořadí'!F40</f>
        <v>0</v>
      </c>
      <c r="G41" s="32">
        <f>'Celkové pořadí'!G40</f>
        <v>8</v>
      </c>
      <c r="H41" s="32">
        <f>'Celkové pořadí'!H40</f>
        <v>0</v>
      </c>
      <c r="I41" s="32">
        <f>'Celkové pořadí'!I40</f>
        <v>0</v>
      </c>
      <c r="J41" s="32">
        <f>'Celkové pořadí'!J40</f>
        <v>32</v>
      </c>
      <c r="K41" s="33">
        <f>'Celkové pořadí'!K40</f>
        <v>0</v>
      </c>
      <c r="L41" s="32">
        <f>'Celkové pořadí'!L40</f>
        <v>11</v>
      </c>
      <c r="M41" s="23"/>
      <c r="N41" s="105">
        <f t="shared" si="1"/>
        <v>0</v>
      </c>
      <c r="O41" s="105">
        <f t="shared" si="7"/>
        <v>6</v>
      </c>
      <c r="P41" s="105">
        <f t="shared" si="2"/>
        <v>0</v>
      </c>
      <c r="Q41" s="105">
        <f t="shared" si="3"/>
        <v>0</v>
      </c>
      <c r="R41" s="105">
        <f t="shared" si="4"/>
        <v>6</v>
      </c>
      <c r="S41" s="105">
        <f t="shared" si="5"/>
        <v>0</v>
      </c>
      <c r="T41" s="105">
        <f t="shared" si="6"/>
        <v>4</v>
      </c>
    </row>
    <row r="42" spans="1:20" x14ac:dyDescent="0.25">
      <c r="A42" s="24"/>
      <c r="B42" s="39">
        <v>38</v>
      </c>
      <c r="C42" s="31">
        <f>'Celkové pořadí'!C41</f>
        <v>3</v>
      </c>
      <c r="D42" s="34" t="str">
        <f>'Celkové pořadí'!D41</f>
        <v>JARKA</v>
      </c>
      <c r="E42" s="103">
        <f>'Celkové pořadí'!E41</f>
        <v>50</v>
      </c>
      <c r="F42" s="32">
        <f>'Celkové pořadí'!F41</f>
        <v>0</v>
      </c>
      <c r="G42" s="32">
        <f>'Celkové pořadí'!G41</f>
        <v>0</v>
      </c>
      <c r="H42" s="32">
        <f>'Celkové pořadí'!H41</f>
        <v>0</v>
      </c>
      <c r="I42" s="32">
        <f>'Celkové pořadí'!I41</f>
        <v>0</v>
      </c>
      <c r="J42" s="32">
        <f>'Celkové pořadí'!J41</f>
        <v>50</v>
      </c>
      <c r="K42" s="33">
        <f>'Celkové pořadí'!K41</f>
        <v>0</v>
      </c>
      <c r="L42" s="32">
        <f>'Celkové pořadí'!L41</f>
        <v>0</v>
      </c>
      <c r="M42" s="23"/>
      <c r="N42" s="105">
        <f t="shared" si="1"/>
        <v>0</v>
      </c>
      <c r="O42" s="105">
        <f t="shared" si="7"/>
        <v>0</v>
      </c>
      <c r="P42" s="105">
        <f t="shared" si="2"/>
        <v>0</v>
      </c>
      <c r="Q42" s="105">
        <f t="shared" si="3"/>
        <v>0</v>
      </c>
      <c r="R42" s="105">
        <f t="shared" si="4"/>
        <v>6</v>
      </c>
      <c r="S42" s="105">
        <f t="shared" si="5"/>
        <v>0</v>
      </c>
      <c r="T42" s="105">
        <f t="shared" si="6"/>
        <v>0</v>
      </c>
    </row>
    <row r="43" spans="1:20" x14ac:dyDescent="0.25">
      <c r="A43" s="24"/>
      <c r="B43" s="39">
        <v>39</v>
      </c>
      <c r="C43" s="31">
        <f>'Celkové pořadí'!C42</f>
        <v>5</v>
      </c>
      <c r="D43" s="34" t="str">
        <f>'Celkové pořadí'!D42</f>
        <v>ANTINOA</v>
      </c>
      <c r="E43" s="103">
        <f>'Celkové pořadí'!E42</f>
        <v>49</v>
      </c>
      <c r="F43" s="32">
        <f>'Celkové pořadí'!F42</f>
        <v>5</v>
      </c>
      <c r="G43" s="32">
        <f>'Celkové pořadí'!G42</f>
        <v>0</v>
      </c>
      <c r="H43" s="32">
        <f>'Celkové pořadí'!H42</f>
        <v>6</v>
      </c>
      <c r="I43" s="32">
        <f>'Celkové pořadí'!I42</f>
        <v>14</v>
      </c>
      <c r="J43" s="32">
        <f>'Celkové pořadí'!J42</f>
        <v>18</v>
      </c>
      <c r="K43" s="33">
        <f>'Celkové pořadí'!K42</f>
        <v>0</v>
      </c>
      <c r="L43" s="32">
        <f>'Celkové pořadí'!L42</f>
        <v>6</v>
      </c>
      <c r="M43" s="23"/>
      <c r="N43" s="105">
        <f t="shared" si="1"/>
        <v>5</v>
      </c>
      <c r="O43" s="105">
        <f t="shared" si="7"/>
        <v>0</v>
      </c>
      <c r="P43" s="105">
        <f t="shared" si="2"/>
        <v>12</v>
      </c>
      <c r="Q43" s="105">
        <f t="shared" si="3"/>
        <v>6</v>
      </c>
      <c r="R43" s="105">
        <f t="shared" si="4"/>
        <v>6</v>
      </c>
      <c r="S43" s="105">
        <f t="shared" si="5"/>
        <v>0</v>
      </c>
      <c r="T43" s="105">
        <f t="shared" si="6"/>
        <v>4</v>
      </c>
    </row>
    <row r="44" spans="1:20" x14ac:dyDescent="0.25">
      <c r="A44" s="24"/>
      <c r="B44" s="39">
        <v>40</v>
      </c>
      <c r="C44" s="31">
        <f>'Celkové pořadí'!C43</f>
        <v>4</v>
      </c>
      <c r="D44" s="34" t="str">
        <f>'Celkové pořadí'!D43</f>
        <v>VIVA</v>
      </c>
      <c r="E44" s="103">
        <f>'Celkové pořadí'!E43</f>
        <v>49</v>
      </c>
      <c r="F44" s="32">
        <f>'Celkové pořadí'!F43</f>
        <v>0</v>
      </c>
      <c r="G44" s="32">
        <f>'Celkové pořadí'!G43</f>
        <v>0</v>
      </c>
      <c r="H44" s="32">
        <f>'Celkové pořadí'!H43</f>
        <v>0</v>
      </c>
      <c r="I44" s="32">
        <f>'Celkové pořadí'!I43</f>
        <v>0</v>
      </c>
      <c r="J44" s="32">
        <f>'Celkové pořadí'!J43</f>
        <v>49</v>
      </c>
      <c r="K44" s="33">
        <f>'Celkové pořadí'!K43</f>
        <v>0</v>
      </c>
      <c r="L44" s="32">
        <f>'Celkové pořadí'!L43</f>
        <v>0</v>
      </c>
      <c r="M44" s="23"/>
      <c r="N44" s="105">
        <f t="shared" si="1"/>
        <v>0</v>
      </c>
      <c r="O44" s="105">
        <f t="shared" si="7"/>
        <v>0</v>
      </c>
      <c r="P44" s="105">
        <f t="shared" si="2"/>
        <v>0</v>
      </c>
      <c r="Q44" s="105">
        <f t="shared" si="3"/>
        <v>0</v>
      </c>
      <c r="R44" s="105">
        <f t="shared" si="4"/>
        <v>6</v>
      </c>
      <c r="S44" s="105">
        <f t="shared" si="5"/>
        <v>0</v>
      </c>
      <c r="T44" s="105">
        <f t="shared" si="6"/>
        <v>0</v>
      </c>
    </row>
    <row r="45" spans="1:20" x14ac:dyDescent="0.25">
      <c r="A45" s="24"/>
      <c r="B45" s="39">
        <v>41</v>
      </c>
      <c r="C45" s="31">
        <f>'Celkové pořadí'!C44</f>
        <v>5</v>
      </c>
      <c r="D45" s="34" t="str">
        <f>'Celkové pořadí'!D44</f>
        <v>FOR SAIL</v>
      </c>
      <c r="E45" s="103">
        <f>'Celkové pořadí'!E44</f>
        <v>47</v>
      </c>
      <c r="F45" s="32">
        <f>'Celkové pořadí'!F44</f>
        <v>0</v>
      </c>
      <c r="G45" s="32">
        <f>'Celkové pořadí'!G44</f>
        <v>0</v>
      </c>
      <c r="H45" s="32">
        <f>'Celkové pořadí'!H44</f>
        <v>0</v>
      </c>
      <c r="I45" s="32">
        <f>'Celkové pořadí'!I44</f>
        <v>0</v>
      </c>
      <c r="J45" s="32">
        <f>'Celkové pořadí'!J44</f>
        <v>47</v>
      </c>
      <c r="K45" s="33">
        <f>'Celkové pořadí'!K44</f>
        <v>0</v>
      </c>
      <c r="L45" s="32">
        <f>'Celkové pořadí'!L44</f>
        <v>0</v>
      </c>
      <c r="M45" s="23"/>
      <c r="N45" s="105">
        <f t="shared" si="1"/>
        <v>0</v>
      </c>
      <c r="O45" s="105">
        <f t="shared" si="7"/>
        <v>0</v>
      </c>
      <c r="P45" s="105">
        <f t="shared" si="2"/>
        <v>0</v>
      </c>
      <c r="Q45" s="105">
        <f t="shared" si="3"/>
        <v>0</v>
      </c>
      <c r="R45" s="105">
        <f t="shared" si="4"/>
        <v>6</v>
      </c>
      <c r="S45" s="105">
        <f t="shared" si="5"/>
        <v>0</v>
      </c>
      <c r="T45" s="105">
        <f t="shared" si="6"/>
        <v>0</v>
      </c>
    </row>
    <row r="46" spans="1:20" x14ac:dyDescent="0.25">
      <c r="A46" s="24"/>
      <c r="B46" s="39">
        <v>42</v>
      </c>
      <c r="C46" s="31">
        <f>'Celkové pořadí'!C45</f>
        <v>5</v>
      </c>
      <c r="D46" s="34" t="str">
        <f>'Celkové pořadí'!D45</f>
        <v>UNDER-CONSTRUCTION</v>
      </c>
      <c r="E46" s="103">
        <f>'Celkové pořadí'!E45</f>
        <v>47</v>
      </c>
      <c r="F46" s="32">
        <f>'Celkové pořadí'!F45</f>
        <v>0</v>
      </c>
      <c r="G46" s="32">
        <f>'Celkové pořadí'!G45</f>
        <v>0</v>
      </c>
      <c r="H46" s="32">
        <f>'Celkové pořadí'!H45</f>
        <v>12</v>
      </c>
      <c r="I46" s="32">
        <f>'Celkové pořadí'!I45</f>
        <v>0</v>
      </c>
      <c r="J46" s="32">
        <f>'Celkové pořadí'!J45</f>
        <v>35</v>
      </c>
      <c r="K46" s="33">
        <f>'Celkové pořadí'!K45</f>
        <v>0</v>
      </c>
      <c r="L46" s="32">
        <f>'Celkové pořadí'!L45</f>
        <v>0</v>
      </c>
      <c r="M46" s="23"/>
      <c r="N46" s="105">
        <f t="shared" si="1"/>
        <v>0</v>
      </c>
      <c r="O46" s="105">
        <f t="shared" si="7"/>
        <v>0</v>
      </c>
      <c r="P46" s="105">
        <f t="shared" si="2"/>
        <v>12</v>
      </c>
      <c r="Q46" s="105">
        <f t="shared" si="3"/>
        <v>0</v>
      </c>
      <c r="R46" s="105">
        <f t="shared" si="4"/>
        <v>6</v>
      </c>
      <c r="S46" s="105">
        <f t="shared" si="5"/>
        <v>0</v>
      </c>
      <c r="T46" s="105">
        <f t="shared" si="6"/>
        <v>0</v>
      </c>
    </row>
    <row r="47" spans="1:20" x14ac:dyDescent="0.25">
      <c r="A47" s="24"/>
      <c r="B47" s="39">
        <v>43</v>
      </c>
      <c r="C47" s="31">
        <f>'Celkové pořadí'!C46</f>
        <v>5</v>
      </c>
      <c r="D47" s="34" t="str">
        <f>'Celkové pořadí'!D46</f>
        <v>YACKY DOCK</v>
      </c>
      <c r="E47" s="103">
        <f>'Celkové pořadí'!E46</f>
        <v>46</v>
      </c>
      <c r="F47" s="32">
        <f>'Celkové pořadí'!F46</f>
        <v>0</v>
      </c>
      <c r="G47" s="32">
        <f>'Celkové pořadí'!G46</f>
        <v>0</v>
      </c>
      <c r="H47" s="32">
        <f>'Celkové pořadí'!H46</f>
        <v>0</v>
      </c>
      <c r="I47" s="32">
        <f>'Celkové pořadí'!I46</f>
        <v>0</v>
      </c>
      <c r="J47" s="32">
        <f>'Celkové pořadí'!J46</f>
        <v>46</v>
      </c>
      <c r="K47" s="33">
        <f>'Celkové pořadí'!K46</f>
        <v>0</v>
      </c>
      <c r="L47" s="32">
        <f>'Celkové pořadí'!L46</f>
        <v>0</v>
      </c>
      <c r="M47" s="23"/>
      <c r="N47" s="105">
        <f t="shared" si="1"/>
        <v>0</v>
      </c>
      <c r="O47" s="105">
        <f t="shared" si="7"/>
        <v>0</v>
      </c>
      <c r="P47" s="105">
        <f t="shared" si="2"/>
        <v>0</v>
      </c>
      <c r="Q47" s="105">
        <f t="shared" si="3"/>
        <v>0</v>
      </c>
      <c r="R47" s="105">
        <f t="shared" si="4"/>
        <v>6</v>
      </c>
      <c r="S47" s="105">
        <f t="shared" si="5"/>
        <v>0</v>
      </c>
      <c r="T47" s="105">
        <f t="shared" si="6"/>
        <v>0</v>
      </c>
    </row>
    <row r="48" spans="1:20" x14ac:dyDescent="0.25">
      <c r="A48" s="24"/>
      <c r="B48" s="39">
        <v>44</v>
      </c>
      <c r="C48" s="31">
        <f>'Celkové pořadí'!C47</f>
        <v>5</v>
      </c>
      <c r="D48" s="34" t="str">
        <f>'Celkové pořadí'!D47</f>
        <v>JITKA</v>
      </c>
      <c r="E48" s="103">
        <f>'Celkové pořadí'!E47</f>
        <v>45</v>
      </c>
      <c r="F48" s="32">
        <f>'Celkové pořadí'!F47</f>
        <v>0</v>
      </c>
      <c r="G48" s="32">
        <f>'Celkové pořadí'!G47</f>
        <v>0</v>
      </c>
      <c r="H48" s="32">
        <f>'Celkové pořadí'!H47</f>
        <v>0</v>
      </c>
      <c r="I48" s="32">
        <f>'Celkové pořadí'!I47</f>
        <v>12</v>
      </c>
      <c r="J48" s="32">
        <f>'Celkové pořadí'!J47</f>
        <v>33</v>
      </c>
      <c r="K48" s="33">
        <f>'Celkové pořadí'!K47</f>
        <v>0</v>
      </c>
      <c r="L48" s="32">
        <f>'Celkové pořadí'!L47</f>
        <v>0</v>
      </c>
      <c r="M48" s="23"/>
      <c r="N48" s="105">
        <f t="shared" si="1"/>
        <v>0</v>
      </c>
      <c r="O48" s="105">
        <f t="shared" si="7"/>
        <v>0</v>
      </c>
      <c r="P48" s="105">
        <f t="shared" si="2"/>
        <v>0</v>
      </c>
      <c r="Q48" s="105">
        <f t="shared" si="3"/>
        <v>6</v>
      </c>
      <c r="R48" s="105">
        <f t="shared" si="4"/>
        <v>6</v>
      </c>
      <c r="S48" s="105">
        <f t="shared" si="5"/>
        <v>0</v>
      </c>
      <c r="T48" s="105">
        <f t="shared" si="6"/>
        <v>0</v>
      </c>
    </row>
    <row r="49" spans="1:20" x14ac:dyDescent="0.25">
      <c r="A49" s="24"/>
      <c r="B49" s="39">
        <v>45</v>
      </c>
      <c r="C49" s="31">
        <f>'Celkové pořadí'!C48</f>
        <v>5</v>
      </c>
      <c r="D49" s="34" t="str">
        <f>'Celkové pořadí'!D48</f>
        <v>MARIGOLD</v>
      </c>
      <c r="E49" s="103">
        <f>'Celkové pořadí'!E48</f>
        <v>44</v>
      </c>
      <c r="F49" s="32">
        <f>'Celkové pořadí'!F48</f>
        <v>0</v>
      </c>
      <c r="G49" s="32">
        <f>'Celkové pořadí'!G48</f>
        <v>0</v>
      </c>
      <c r="H49" s="32">
        <f>'Celkové pořadí'!H48</f>
        <v>0</v>
      </c>
      <c r="I49" s="32">
        <f>'Celkové pořadí'!I48</f>
        <v>0</v>
      </c>
      <c r="J49" s="32">
        <f>'Celkové pořadí'!J48</f>
        <v>44</v>
      </c>
      <c r="K49" s="33">
        <f>'Celkové pořadí'!K48</f>
        <v>0</v>
      </c>
      <c r="L49" s="32">
        <f>'Celkové pořadí'!L48</f>
        <v>0</v>
      </c>
      <c r="M49" s="23"/>
      <c r="N49" s="105">
        <f t="shared" si="1"/>
        <v>0</v>
      </c>
      <c r="O49" s="105">
        <f t="shared" si="7"/>
        <v>0</v>
      </c>
      <c r="P49" s="105">
        <f t="shared" si="2"/>
        <v>0</v>
      </c>
      <c r="Q49" s="105">
        <f t="shared" si="3"/>
        <v>0</v>
      </c>
      <c r="R49" s="105">
        <f t="shared" si="4"/>
        <v>6</v>
      </c>
      <c r="S49" s="105">
        <f t="shared" si="5"/>
        <v>0</v>
      </c>
      <c r="T49" s="105">
        <f t="shared" si="6"/>
        <v>0</v>
      </c>
    </row>
    <row r="50" spans="1:20" x14ac:dyDescent="0.25">
      <c r="A50" s="24"/>
      <c r="B50" s="39">
        <v>46</v>
      </c>
      <c r="C50" s="31">
        <f>'Celkové pořadí'!C49</f>
        <v>5</v>
      </c>
      <c r="D50" s="34" t="str">
        <f>'Celkové pořadí'!D49</f>
        <v>ORA</v>
      </c>
      <c r="E50" s="103">
        <f>'Celkové pořadí'!E49</f>
        <v>43</v>
      </c>
      <c r="F50" s="32">
        <f>'Celkové pořadí'!F49</f>
        <v>0</v>
      </c>
      <c r="G50" s="32">
        <f>'Celkové pořadí'!G49</f>
        <v>3</v>
      </c>
      <c r="H50" s="32">
        <f>'Celkové pořadí'!H49</f>
        <v>0</v>
      </c>
      <c r="I50" s="32">
        <f>'Celkové pořadí'!I49</f>
        <v>6</v>
      </c>
      <c r="J50" s="32">
        <f>'Celkové pořadí'!J49</f>
        <v>34</v>
      </c>
      <c r="K50" s="33">
        <f>'Celkové pořadí'!K49</f>
        <v>0</v>
      </c>
      <c r="L50" s="32">
        <f>'Celkové pořadí'!L49</f>
        <v>0</v>
      </c>
      <c r="M50" s="23"/>
      <c r="N50" s="105">
        <f t="shared" si="1"/>
        <v>0</v>
      </c>
      <c r="O50" s="105">
        <f t="shared" si="7"/>
        <v>6</v>
      </c>
      <c r="P50" s="105">
        <f t="shared" si="2"/>
        <v>0</v>
      </c>
      <c r="Q50" s="105">
        <f t="shared" si="3"/>
        <v>6</v>
      </c>
      <c r="R50" s="105">
        <f t="shared" si="4"/>
        <v>6</v>
      </c>
      <c r="S50" s="105">
        <f t="shared" si="5"/>
        <v>0</v>
      </c>
      <c r="T50" s="105">
        <f t="shared" si="6"/>
        <v>0</v>
      </c>
    </row>
    <row r="51" spans="1:20" x14ac:dyDescent="0.25">
      <c r="A51" s="24"/>
      <c r="B51" s="39">
        <v>47</v>
      </c>
      <c r="C51" s="31">
        <f>'Celkové pořadí'!C50</f>
        <v>5</v>
      </c>
      <c r="D51" s="34" t="str">
        <f>'Celkové pořadí'!D50</f>
        <v>MOANA</v>
      </c>
      <c r="E51" s="103">
        <f>'Celkové pořadí'!E50</f>
        <v>42</v>
      </c>
      <c r="F51" s="32">
        <f>'Celkové pořadí'!F50</f>
        <v>0</v>
      </c>
      <c r="G51" s="32">
        <f>'Celkové pořadí'!G50</f>
        <v>0</v>
      </c>
      <c r="H51" s="32">
        <f>'Celkové pořadí'!H50</f>
        <v>0</v>
      </c>
      <c r="I51" s="32">
        <f>'Celkové pořadí'!I50</f>
        <v>13</v>
      </c>
      <c r="J51" s="32">
        <f>'Celkové pořadí'!J50</f>
        <v>0</v>
      </c>
      <c r="K51" s="33">
        <f>'Celkové pořadí'!K50</f>
        <v>15</v>
      </c>
      <c r="L51" s="32">
        <f>'Celkové pořadí'!L50</f>
        <v>14</v>
      </c>
      <c r="M51" s="23"/>
      <c r="N51" s="105">
        <f t="shared" si="1"/>
        <v>0</v>
      </c>
      <c r="O51" s="105">
        <f t="shared" si="7"/>
        <v>0</v>
      </c>
      <c r="P51" s="105">
        <f t="shared" si="2"/>
        <v>0</v>
      </c>
      <c r="Q51" s="105">
        <f t="shared" si="3"/>
        <v>6</v>
      </c>
      <c r="R51" s="105">
        <f t="shared" si="4"/>
        <v>0</v>
      </c>
      <c r="S51" s="105">
        <f t="shared" si="5"/>
        <v>13</v>
      </c>
      <c r="T51" s="105">
        <f t="shared" si="6"/>
        <v>4</v>
      </c>
    </row>
    <row r="52" spans="1:20" x14ac:dyDescent="0.25">
      <c r="A52" s="24"/>
      <c r="B52" s="39">
        <v>48</v>
      </c>
      <c r="C52" s="31">
        <f>'Celkové pořadí'!C51</f>
        <v>4</v>
      </c>
      <c r="D52" s="34" t="str">
        <f>'Celkové pořadí'!D51</f>
        <v>CONNIE</v>
      </c>
      <c r="E52" s="103">
        <f>'Celkové pořadí'!E51</f>
        <v>41</v>
      </c>
      <c r="F52" s="32">
        <f>'Celkové pořadí'!F51</f>
        <v>0</v>
      </c>
      <c r="G52" s="32">
        <f>'Celkové pořadí'!G51</f>
        <v>0</v>
      </c>
      <c r="H52" s="32">
        <f>'Celkové pořadí'!H51</f>
        <v>0</v>
      </c>
      <c r="I52" s="32">
        <f>'Celkové pořadí'!I51</f>
        <v>0</v>
      </c>
      <c r="J52" s="32">
        <f>'Celkové pořadí'!J51</f>
        <v>41</v>
      </c>
      <c r="K52" s="33">
        <f>'Celkové pořadí'!K51</f>
        <v>0</v>
      </c>
      <c r="L52" s="32">
        <f>'Celkové pořadí'!L51</f>
        <v>0</v>
      </c>
      <c r="M52" s="23"/>
      <c r="N52" s="105">
        <f t="shared" si="1"/>
        <v>0</v>
      </c>
      <c r="O52" s="105">
        <f t="shared" si="7"/>
        <v>0</v>
      </c>
      <c r="P52" s="105">
        <f t="shared" si="2"/>
        <v>0</v>
      </c>
      <c r="Q52" s="105">
        <f t="shared" si="3"/>
        <v>0</v>
      </c>
      <c r="R52" s="105">
        <f t="shared" si="4"/>
        <v>6</v>
      </c>
      <c r="S52" s="105">
        <f t="shared" si="5"/>
        <v>0</v>
      </c>
      <c r="T52" s="105">
        <f t="shared" si="6"/>
        <v>0</v>
      </c>
    </row>
    <row r="53" spans="1:20" x14ac:dyDescent="0.25">
      <c r="A53" s="24"/>
      <c r="B53" s="39">
        <v>49</v>
      </c>
      <c r="C53" s="31">
        <f>'Celkové pořadí'!C52</f>
        <v>5</v>
      </c>
      <c r="D53" s="34" t="str">
        <f>'Celkové pořadí'!D52</f>
        <v>CHVILKA</v>
      </c>
      <c r="E53" s="103">
        <f>'Celkové pořadí'!E52</f>
        <v>40</v>
      </c>
      <c r="F53" s="32">
        <f>'Celkové pořadí'!F52</f>
        <v>10</v>
      </c>
      <c r="G53" s="32">
        <f>'Celkové pořadí'!G52</f>
        <v>9</v>
      </c>
      <c r="H53" s="32">
        <f>'Celkové pořadí'!H52</f>
        <v>21</v>
      </c>
      <c r="I53" s="32">
        <f>'Celkové pořadí'!I52</f>
        <v>0</v>
      </c>
      <c r="J53" s="32">
        <f>'Celkové pořadí'!J52</f>
        <v>0</v>
      </c>
      <c r="K53" s="33">
        <f>'Celkové pořadí'!K52</f>
        <v>0</v>
      </c>
      <c r="L53" s="32">
        <f>'Celkové pořadí'!L52</f>
        <v>0</v>
      </c>
      <c r="M53" s="23"/>
      <c r="N53" s="105">
        <f t="shared" si="1"/>
        <v>5</v>
      </c>
      <c r="O53" s="105">
        <f t="shared" si="7"/>
        <v>6</v>
      </c>
      <c r="P53" s="105">
        <f t="shared" si="2"/>
        <v>12</v>
      </c>
      <c r="Q53" s="105">
        <f t="shared" si="3"/>
        <v>0</v>
      </c>
      <c r="R53" s="105">
        <f t="shared" si="4"/>
        <v>0</v>
      </c>
      <c r="S53" s="105">
        <f t="shared" si="5"/>
        <v>0</v>
      </c>
      <c r="T53" s="105">
        <f t="shared" si="6"/>
        <v>0</v>
      </c>
    </row>
    <row r="54" spans="1:20" x14ac:dyDescent="0.25">
      <c r="A54" s="24"/>
      <c r="B54" s="39">
        <v>50</v>
      </c>
      <c r="C54" s="31">
        <f>'Celkové pořadí'!C53</f>
        <v>5</v>
      </c>
      <c r="D54" s="34" t="str">
        <f>'Celkové pořadí'!D53</f>
        <v>PANAREA</v>
      </c>
      <c r="E54" s="103">
        <f>'Celkové pořadí'!E53</f>
        <v>40</v>
      </c>
      <c r="F54" s="32">
        <f>'Celkové pořadí'!F53</f>
        <v>0</v>
      </c>
      <c r="G54" s="32">
        <f>'Celkové pořadí'!G53</f>
        <v>0</v>
      </c>
      <c r="H54" s="32">
        <f>'Celkové pořadí'!H53</f>
        <v>0</v>
      </c>
      <c r="I54" s="32">
        <f>'Celkové pořadí'!I53</f>
        <v>0</v>
      </c>
      <c r="J54" s="32">
        <f>'Celkové pořadí'!J53</f>
        <v>24</v>
      </c>
      <c r="K54" s="33">
        <f>'Celkové pořadí'!K53</f>
        <v>16</v>
      </c>
      <c r="L54" s="32">
        <f>'Celkové pořadí'!L53</f>
        <v>0</v>
      </c>
      <c r="M54" s="23"/>
      <c r="N54" s="105">
        <f t="shared" si="1"/>
        <v>0</v>
      </c>
      <c r="O54" s="105">
        <f t="shared" si="7"/>
        <v>0</v>
      </c>
      <c r="P54" s="105">
        <f t="shared" si="2"/>
        <v>0</v>
      </c>
      <c r="Q54" s="105">
        <f t="shared" si="3"/>
        <v>0</v>
      </c>
      <c r="R54" s="105">
        <f t="shared" si="4"/>
        <v>6</v>
      </c>
      <c r="S54" s="105">
        <f t="shared" si="5"/>
        <v>13</v>
      </c>
      <c r="T54" s="105">
        <f t="shared" si="6"/>
        <v>0</v>
      </c>
    </row>
    <row r="55" spans="1:20" x14ac:dyDescent="0.25">
      <c r="A55" s="24"/>
      <c r="B55" s="39">
        <v>51</v>
      </c>
      <c r="C55" s="31">
        <f>'Celkové pořadí'!C54</f>
        <v>4</v>
      </c>
      <c r="D55" s="34" t="str">
        <f>'Celkové pořadí'!D54</f>
        <v>ALINE</v>
      </c>
      <c r="E55" s="103">
        <f>'Celkové pořadí'!E54</f>
        <v>40</v>
      </c>
      <c r="F55" s="32">
        <f>'Celkové pořadí'!F54</f>
        <v>0</v>
      </c>
      <c r="G55" s="32">
        <f>'Celkové pořadí'!G54</f>
        <v>0</v>
      </c>
      <c r="H55" s="32">
        <f>'Celkové pořadí'!H54</f>
        <v>0</v>
      </c>
      <c r="I55" s="32">
        <f>'Celkové pořadí'!I54</f>
        <v>10</v>
      </c>
      <c r="J55" s="32">
        <f>'Celkové pořadí'!J54</f>
        <v>30</v>
      </c>
      <c r="K55" s="33">
        <f>'Celkové pořadí'!K54</f>
        <v>0</v>
      </c>
      <c r="L55" s="32">
        <f>'Celkové pořadí'!L54</f>
        <v>0</v>
      </c>
      <c r="M55" s="23"/>
      <c r="N55" s="105">
        <f t="shared" si="1"/>
        <v>0</v>
      </c>
      <c r="O55" s="105">
        <f t="shared" si="7"/>
        <v>0</v>
      </c>
      <c r="P55" s="105">
        <f t="shared" si="2"/>
        <v>0</v>
      </c>
      <c r="Q55" s="105">
        <f t="shared" si="3"/>
        <v>6</v>
      </c>
      <c r="R55" s="105">
        <f t="shared" si="4"/>
        <v>6</v>
      </c>
      <c r="S55" s="105">
        <f t="shared" si="5"/>
        <v>0</v>
      </c>
      <c r="T55" s="105">
        <f t="shared" si="6"/>
        <v>0</v>
      </c>
    </row>
    <row r="56" spans="1:20" x14ac:dyDescent="0.25">
      <c r="A56" s="24"/>
      <c r="B56" s="39">
        <v>52</v>
      </c>
      <c r="C56" s="31">
        <f>'Celkové pořadí'!C55</f>
        <v>2</v>
      </c>
      <c r="D56" s="34" t="str">
        <f>'Celkové pořadí'!D55</f>
        <v>RUDOLF</v>
      </c>
      <c r="E56" s="103">
        <f>'Celkové pořadí'!E55</f>
        <v>40</v>
      </c>
      <c r="F56" s="32">
        <f>'Celkové pořadí'!F55</f>
        <v>0</v>
      </c>
      <c r="G56" s="32">
        <f>'Celkové pořadí'!G55</f>
        <v>0</v>
      </c>
      <c r="H56" s="32">
        <f>'Celkové pořadí'!H55</f>
        <v>40</v>
      </c>
      <c r="I56" s="32">
        <f>'Celkové pořadí'!I55</f>
        <v>0</v>
      </c>
      <c r="J56" s="32">
        <f>'Celkové pořadí'!J55</f>
        <v>0</v>
      </c>
      <c r="K56" s="33">
        <f>'Celkové pořadí'!K55</f>
        <v>0</v>
      </c>
      <c r="L56" s="32">
        <f>'Celkové pořadí'!L55</f>
        <v>0</v>
      </c>
      <c r="M56" s="23"/>
      <c r="N56" s="105">
        <f t="shared" si="1"/>
        <v>0</v>
      </c>
      <c r="O56" s="105">
        <f t="shared" si="7"/>
        <v>0</v>
      </c>
      <c r="P56" s="105">
        <f t="shared" si="2"/>
        <v>18</v>
      </c>
      <c r="Q56" s="105">
        <f t="shared" si="3"/>
        <v>0</v>
      </c>
      <c r="R56" s="105">
        <f t="shared" si="4"/>
        <v>0</v>
      </c>
      <c r="S56" s="105">
        <f t="shared" si="5"/>
        <v>0</v>
      </c>
      <c r="T56" s="105">
        <f t="shared" si="6"/>
        <v>0</v>
      </c>
    </row>
    <row r="57" spans="1:20" x14ac:dyDescent="0.25">
      <c r="A57" s="24"/>
      <c r="B57" s="39">
        <v>53</v>
      </c>
      <c r="C57" s="31">
        <f>'Celkové pořadí'!C56</f>
        <v>5</v>
      </c>
      <c r="D57" s="34" t="str">
        <f>'Celkové pořadí'!D56</f>
        <v>JANOSCH</v>
      </c>
      <c r="E57" s="103">
        <f>'Celkové pořadí'!E56</f>
        <v>39</v>
      </c>
      <c r="F57" s="32">
        <f>'Celkové pořadí'!F56</f>
        <v>0</v>
      </c>
      <c r="G57" s="32">
        <f>'Celkové pořadí'!G56</f>
        <v>0</v>
      </c>
      <c r="H57" s="32">
        <f>'Celkové pořadí'!H56</f>
        <v>0</v>
      </c>
      <c r="I57" s="32">
        <f>'Celkové pořadí'!I56</f>
        <v>0</v>
      </c>
      <c r="J57" s="32">
        <f>'Celkové pořadí'!J56</f>
        <v>39</v>
      </c>
      <c r="K57" s="33">
        <f>'Celkové pořadí'!K56</f>
        <v>0</v>
      </c>
      <c r="L57" s="32">
        <f>'Celkové pořadí'!L56</f>
        <v>0</v>
      </c>
      <c r="M57" s="23"/>
      <c r="N57" s="105">
        <f t="shared" si="1"/>
        <v>0</v>
      </c>
      <c r="O57" s="105">
        <f t="shared" si="7"/>
        <v>0</v>
      </c>
      <c r="P57" s="105">
        <f t="shared" si="2"/>
        <v>0</v>
      </c>
      <c r="Q57" s="105">
        <f t="shared" si="3"/>
        <v>0</v>
      </c>
      <c r="R57" s="105">
        <f t="shared" si="4"/>
        <v>6</v>
      </c>
      <c r="S57" s="105">
        <f t="shared" si="5"/>
        <v>0</v>
      </c>
      <c r="T57" s="105">
        <f t="shared" si="6"/>
        <v>0</v>
      </c>
    </row>
    <row r="58" spans="1:20" x14ac:dyDescent="0.25">
      <c r="A58" s="24"/>
      <c r="B58" s="39">
        <v>54</v>
      </c>
      <c r="C58" s="31">
        <f>'Celkové pořadí'!C57</f>
        <v>4</v>
      </c>
      <c r="D58" s="34" t="str">
        <f>'Celkové pořadí'!D57</f>
        <v>VEGA</v>
      </c>
      <c r="E58" s="103">
        <f>'Celkové pořadí'!E57</f>
        <v>38</v>
      </c>
      <c r="F58" s="32">
        <f>'Celkové pořadí'!F57</f>
        <v>0</v>
      </c>
      <c r="G58" s="32">
        <f>'Celkové pořadí'!G57</f>
        <v>0</v>
      </c>
      <c r="H58" s="32">
        <f>'Celkové pořadí'!H57</f>
        <v>0</v>
      </c>
      <c r="I58" s="32">
        <f>'Celkové pořadí'!I57</f>
        <v>0</v>
      </c>
      <c r="J58" s="32">
        <f>'Celkové pořadí'!J57</f>
        <v>38</v>
      </c>
      <c r="K58" s="33">
        <f>'Celkové pořadí'!K57</f>
        <v>0</v>
      </c>
      <c r="L58" s="32">
        <f>'Celkové pořadí'!L57</f>
        <v>0</v>
      </c>
      <c r="M58" s="23"/>
      <c r="N58" s="105">
        <f t="shared" si="1"/>
        <v>0</v>
      </c>
      <c r="O58" s="105">
        <f t="shared" si="7"/>
        <v>0</v>
      </c>
      <c r="P58" s="105">
        <f t="shared" si="2"/>
        <v>0</v>
      </c>
      <c r="Q58" s="105">
        <f t="shared" si="3"/>
        <v>0</v>
      </c>
      <c r="R58" s="105">
        <f t="shared" si="4"/>
        <v>6</v>
      </c>
      <c r="S58" s="105">
        <f t="shared" si="5"/>
        <v>0</v>
      </c>
      <c r="T58" s="105">
        <f t="shared" si="6"/>
        <v>0</v>
      </c>
    </row>
    <row r="59" spans="1:20" x14ac:dyDescent="0.25">
      <c r="A59" s="24"/>
      <c r="B59" s="39">
        <v>55</v>
      </c>
      <c r="C59" s="31">
        <f>'Celkové pořadí'!C58</f>
        <v>1</v>
      </c>
      <c r="D59" s="34" t="str">
        <f>'Celkové pořadí'!D58</f>
        <v>FUTURE</v>
      </c>
      <c r="E59" s="103">
        <f>'Celkové pořadí'!E58</f>
        <v>36</v>
      </c>
      <c r="F59" s="32">
        <f>'Celkové pořadí'!F58</f>
        <v>0</v>
      </c>
      <c r="G59" s="32">
        <f>'Celkové pořadí'!G58</f>
        <v>0</v>
      </c>
      <c r="H59" s="32">
        <f>'Celkové pořadí'!H58</f>
        <v>0</v>
      </c>
      <c r="I59" s="32">
        <f>'Celkové pořadí'!I58</f>
        <v>0</v>
      </c>
      <c r="J59" s="32">
        <f>'Celkové pořadí'!J58</f>
        <v>36</v>
      </c>
      <c r="K59" s="33">
        <f>'Celkové pořadí'!K58</f>
        <v>0</v>
      </c>
      <c r="L59" s="32">
        <f>'Celkové pořadí'!L58</f>
        <v>0</v>
      </c>
      <c r="M59" s="23"/>
      <c r="N59" s="105">
        <f t="shared" si="1"/>
        <v>0</v>
      </c>
      <c r="O59" s="105">
        <f t="shared" si="7"/>
        <v>0</v>
      </c>
      <c r="P59" s="105">
        <f t="shared" si="2"/>
        <v>0</v>
      </c>
      <c r="Q59" s="105">
        <f t="shared" si="3"/>
        <v>0</v>
      </c>
      <c r="R59" s="105">
        <f t="shared" si="4"/>
        <v>6</v>
      </c>
      <c r="S59" s="105">
        <f t="shared" si="5"/>
        <v>0</v>
      </c>
      <c r="T59" s="105">
        <f t="shared" si="6"/>
        <v>0</v>
      </c>
    </row>
    <row r="60" spans="1:20" x14ac:dyDescent="0.25">
      <c r="A60" s="24"/>
      <c r="B60" s="39">
        <v>56</v>
      </c>
      <c r="C60" s="31">
        <f>'Celkové pořadí'!C59</f>
        <v>4</v>
      </c>
      <c r="D60" s="34" t="str">
        <f>'Celkové pořadí'!D59</f>
        <v>BON VOYAGE</v>
      </c>
      <c r="E60" s="103">
        <f>'Celkové pořadí'!E59</f>
        <v>34</v>
      </c>
      <c r="F60" s="32">
        <f>'Celkové pořadí'!F59</f>
        <v>7</v>
      </c>
      <c r="G60" s="32">
        <f>'Celkové pořadí'!G59</f>
        <v>5</v>
      </c>
      <c r="H60" s="32">
        <f>'Celkové pořadí'!H59</f>
        <v>0</v>
      </c>
      <c r="I60" s="32">
        <f>'Celkové pořadí'!I59</f>
        <v>0</v>
      </c>
      <c r="J60" s="32">
        <f>'Celkové pořadí'!J59</f>
        <v>9</v>
      </c>
      <c r="K60" s="33">
        <f>'Celkové pořadí'!K59</f>
        <v>13</v>
      </c>
      <c r="L60" s="32">
        <f>'Celkové pořadí'!L59</f>
        <v>0</v>
      </c>
      <c r="M60" s="23"/>
      <c r="N60" s="105">
        <f t="shared" si="1"/>
        <v>5</v>
      </c>
      <c r="O60" s="105">
        <f t="shared" si="7"/>
        <v>6</v>
      </c>
      <c r="P60" s="105">
        <f t="shared" si="2"/>
        <v>0</v>
      </c>
      <c r="Q60" s="105">
        <f t="shared" si="3"/>
        <v>0</v>
      </c>
      <c r="R60" s="105">
        <f t="shared" si="4"/>
        <v>6</v>
      </c>
      <c r="S60" s="105">
        <f t="shared" si="5"/>
        <v>13</v>
      </c>
      <c r="T60" s="105">
        <f t="shared" si="6"/>
        <v>0</v>
      </c>
    </row>
    <row r="61" spans="1:20" x14ac:dyDescent="0.25">
      <c r="A61" s="24"/>
      <c r="B61" s="39">
        <v>57</v>
      </c>
      <c r="C61" s="31">
        <f>'Celkové pořadí'!C60</f>
        <v>2</v>
      </c>
      <c r="D61" s="34" t="str">
        <f>'Celkové pořadí'!D60</f>
        <v>ANDREIKA</v>
      </c>
      <c r="E61" s="103">
        <f>'Celkové pořadí'!E60</f>
        <v>33</v>
      </c>
      <c r="F61" s="32">
        <f>'Celkové pořadí'!F60</f>
        <v>0</v>
      </c>
      <c r="G61" s="32">
        <f>'Celkové pořadí'!G60</f>
        <v>0</v>
      </c>
      <c r="H61" s="32">
        <f>'Celkové pořadí'!H60</f>
        <v>33</v>
      </c>
      <c r="I61" s="32">
        <f>'Celkové pořadí'!I60</f>
        <v>0</v>
      </c>
      <c r="J61" s="32">
        <f>'Celkové pořadí'!J60</f>
        <v>0</v>
      </c>
      <c r="K61" s="33">
        <f>'Celkové pořadí'!K60</f>
        <v>0</v>
      </c>
      <c r="L61" s="32">
        <f>'Celkové pořadí'!L60</f>
        <v>0</v>
      </c>
      <c r="M61" s="23"/>
      <c r="N61" s="105">
        <f t="shared" si="1"/>
        <v>0</v>
      </c>
      <c r="O61" s="105">
        <f t="shared" si="7"/>
        <v>0</v>
      </c>
      <c r="P61" s="105">
        <f t="shared" si="2"/>
        <v>18</v>
      </c>
      <c r="Q61" s="105">
        <f t="shared" si="3"/>
        <v>0</v>
      </c>
      <c r="R61" s="105">
        <f t="shared" si="4"/>
        <v>0</v>
      </c>
      <c r="S61" s="105">
        <f t="shared" si="5"/>
        <v>0</v>
      </c>
      <c r="T61" s="105">
        <f t="shared" si="6"/>
        <v>0</v>
      </c>
    </row>
    <row r="62" spans="1:20" x14ac:dyDescent="0.25">
      <c r="A62" s="24"/>
      <c r="B62" s="39">
        <v>58</v>
      </c>
      <c r="C62" s="31">
        <f>'Celkové pořadí'!C61</f>
        <v>4</v>
      </c>
      <c r="D62" s="34" t="str">
        <f>'Celkové pořadí'!D61</f>
        <v>JAEL</v>
      </c>
      <c r="E62" s="103">
        <f>'Celkové pořadí'!E61</f>
        <v>32</v>
      </c>
      <c r="F62" s="32">
        <f>'Celkové pořadí'!F61</f>
        <v>8</v>
      </c>
      <c r="G62" s="32">
        <f>'Celkové pořadí'!G61</f>
        <v>4</v>
      </c>
      <c r="H62" s="32">
        <f>'Celkové pořadí'!H61</f>
        <v>4</v>
      </c>
      <c r="I62" s="32">
        <f>'Celkové pořadí'!I61</f>
        <v>7</v>
      </c>
      <c r="J62" s="32">
        <f>'Celkové pořadí'!J61</f>
        <v>0</v>
      </c>
      <c r="K62" s="33">
        <f>'Celkové pořadí'!K61</f>
        <v>0</v>
      </c>
      <c r="L62" s="32">
        <f>'Celkové pořadí'!L61</f>
        <v>9</v>
      </c>
      <c r="M62" s="23"/>
      <c r="N62" s="105">
        <f t="shared" si="1"/>
        <v>5</v>
      </c>
      <c r="O62" s="105">
        <f t="shared" si="7"/>
        <v>6</v>
      </c>
      <c r="P62" s="105">
        <f t="shared" si="2"/>
        <v>12</v>
      </c>
      <c r="Q62" s="105">
        <f t="shared" si="3"/>
        <v>6</v>
      </c>
      <c r="R62" s="105">
        <f t="shared" si="4"/>
        <v>0</v>
      </c>
      <c r="S62" s="105">
        <f t="shared" si="5"/>
        <v>0</v>
      </c>
      <c r="T62" s="105">
        <f t="shared" si="6"/>
        <v>4</v>
      </c>
    </row>
    <row r="63" spans="1:20" x14ac:dyDescent="0.25">
      <c r="A63" s="24"/>
      <c r="B63" s="39">
        <v>59</v>
      </c>
      <c r="C63" s="31">
        <f>'Celkové pořadí'!C62</f>
        <v>2</v>
      </c>
      <c r="D63" s="34" t="str">
        <f>'Celkové pořadí'!D62</f>
        <v>MASSACRA II</v>
      </c>
      <c r="E63" s="103">
        <f>'Celkové pořadí'!E62</f>
        <v>32</v>
      </c>
      <c r="F63" s="32">
        <f>'Celkové pořadí'!F62</f>
        <v>0</v>
      </c>
      <c r="G63" s="32">
        <f>'Celkové pořadí'!G62</f>
        <v>0</v>
      </c>
      <c r="H63" s="32">
        <f>'Celkové pořadí'!H62</f>
        <v>0</v>
      </c>
      <c r="I63" s="32">
        <f>'Celkové pořadí'!I62</f>
        <v>32</v>
      </c>
      <c r="J63" s="32">
        <f>'Celkové pořadí'!J62</f>
        <v>0</v>
      </c>
      <c r="K63" s="33">
        <f>'Celkové pořadí'!K62</f>
        <v>0</v>
      </c>
      <c r="L63" s="32">
        <f>'Celkové pořadí'!L62</f>
        <v>0</v>
      </c>
      <c r="M63" s="23"/>
      <c r="N63" s="105">
        <f t="shared" si="1"/>
        <v>0</v>
      </c>
      <c r="O63" s="105">
        <f t="shared" si="7"/>
        <v>0</v>
      </c>
      <c r="P63" s="105">
        <f t="shared" si="2"/>
        <v>0</v>
      </c>
      <c r="Q63" s="105">
        <f t="shared" si="3"/>
        <v>12</v>
      </c>
      <c r="R63" s="105">
        <f t="shared" si="4"/>
        <v>0</v>
      </c>
      <c r="S63" s="105">
        <f t="shared" si="5"/>
        <v>0</v>
      </c>
      <c r="T63" s="105">
        <f t="shared" si="6"/>
        <v>0</v>
      </c>
    </row>
    <row r="64" spans="1:20" x14ac:dyDescent="0.25">
      <c r="A64" s="24"/>
      <c r="B64" s="39">
        <v>60</v>
      </c>
      <c r="C64" s="31">
        <f>'Celkové pořadí'!C63</f>
        <v>5</v>
      </c>
      <c r="D64" s="34" t="str">
        <f>'Celkové pořadí'!D63</f>
        <v>DON ELLIOTT</v>
      </c>
      <c r="E64" s="103">
        <f>'Celkové pořadí'!E63</f>
        <v>31</v>
      </c>
      <c r="F64" s="32">
        <f>'Celkové pořadí'!F63</f>
        <v>0</v>
      </c>
      <c r="G64" s="32">
        <f>'Celkové pořadí'!G63</f>
        <v>0</v>
      </c>
      <c r="H64" s="32">
        <f>'Celkové pořadí'!H63</f>
        <v>0</v>
      </c>
      <c r="I64" s="32">
        <f>'Celkové pořadí'!I63</f>
        <v>0</v>
      </c>
      <c r="J64" s="32">
        <f>'Celkové pořadí'!J63</f>
        <v>31</v>
      </c>
      <c r="K64" s="33">
        <f>'Celkové pořadí'!K63</f>
        <v>0</v>
      </c>
      <c r="L64" s="32">
        <f>'Celkové pořadí'!L63</f>
        <v>0</v>
      </c>
      <c r="M64" s="23"/>
      <c r="N64" s="105">
        <f t="shared" si="1"/>
        <v>0</v>
      </c>
      <c r="O64" s="105">
        <f t="shared" si="7"/>
        <v>0</v>
      </c>
      <c r="P64" s="105">
        <f t="shared" si="2"/>
        <v>0</v>
      </c>
      <c r="Q64" s="105">
        <f t="shared" si="3"/>
        <v>0</v>
      </c>
      <c r="R64" s="105">
        <f t="shared" si="4"/>
        <v>6</v>
      </c>
      <c r="S64" s="105">
        <f t="shared" si="5"/>
        <v>0</v>
      </c>
      <c r="T64" s="105">
        <f t="shared" si="6"/>
        <v>0</v>
      </c>
    </row>
    <row r="65" spans="1:20" x14ac:dyDescent="0.25">
      <c r="A65" s="24"/>
      <c r="B65" s="39">
        <v>61</v>
      </c>
      <c r="C65" s="31">
        <f>'Celkové pořadí'!C64</f>
        <v>4</v>
      </c>
      <c r="D65" s="34" t="str">
        <f>'Celkové pořadí'!D64</f>
        <v>HEIDI</v>
      </c>
      <c r="E65" s="103">
        <f>'Celkové pořadí'!E64</f>
        <v>31</v>
      </c>
      <c r="F65" s="32">
        <f>'Celkové pořadí'!F64</f>
        <v>0</v>
      </c>
      <c r="G65" s="32">
        <f>'Celkové pořadí'!G64</f>
        <v>0</v>
      </c>
      <c r="H65" s="32">
        <f>'Celkové pořadí'!H64</f>
        <v>7</v>
      </c>
      <c r="I65" s="32">
        <f>'Celkové pořadí'!I64</f>
        <v>5</v>
      </c>
      <c r="J65" s="32">
        <f>'Celkové pořadí'!J64</f>
        <v>15</v>
      </c>
      <c r="K65" s="33">
        <f>'Celkové pořadí'!K64</f>
        <v>4</v>
      </c>
      <c r="L65" s="32">
        <f>'Celkové pořadí'!L64</f>
        <v>0</v>
      </c>
      <c r="M65" s="23"/>
      <c r="N65" s="105">
        <f t="shared" si="1"/>
        <v>0</v>
      </c>
      <c r="O65" s="105">
        <f t="shared" si="7"/>
        <v>0</v>
      </c>
      <c r="P65" s="105">
        <f t="shared" si="2"/>
        <v>12</v>
      </c>
      <c r="Q65" s="105">
        <f t="shared" si="3"/>
        <v>6</v>
      </c>
      <c r="R65" s="105">
        <f t="shared" si="4"/>
        <v>6</v>
      </c>
      <c r="S65" s="105">
        <f t="shared" si="5"/>
        <v>13</v>
      </c>
      <c r="T65" s="105">
        <f t="shared" si="6"/>
        <v>0</v>
      </c>
    </row>
    <row r="66" spans="1:20" x14ac:dyDescent="0.25">
      <c r="A66" s="24"/>
      <c r="B66" s="39">
        <v>62</v>
      </c>
      <c r="C66" s="31">
        <f>'Celkové pořadí'!C65</f>
        <v>5</v>
      </c>
      <c r="D66" s="34" t="str">
        <f>'Celkové pořadí'!D65</f>
        <v>PELIKÁN</v>
      </c>
      <c r="E66" s="103">
        <f>'Celkové pořadí'!E65</f>
        <v>30</v>
      </c>
      <c r="F66" s="32">
        <f>'Celkové pořadí'!F65</f>
        <v>0</v>
      </c>
      <c r="G66" s="32">
        <f>'Celkové pořadí'!G65</f>
        <v>0</v>
      </c>
      <c r="H66" s="32">
        <f>'Celkové pořadí'!H65</f>
        <v>10</v>
      </c>
      <c r="I66" s="32">
        <f>'Celkové pořadí'!I65</f>
        <v>8</v>
      </c>
      <c r="J66" s="32">
        <f>'Celkové pořadí'!J65</f>
        <v>0</v>
      </c>
      <c r="K66" s="33">
        <f>'Celkové pořadí'!K65</f>
        <v>0</v>
      </c>
      <c r="L66" s="32">
        <f>'Celkové pořadí'!L65</f>
        <v>12</v>
      </c>
      <c r="M66" s="23"/>
      <c r="N66" s="105">
        <f t="shared" si="1"/>
        <v>0</v>
      </c>
      <c r="O66" s="105">
        <f t="shared" si="7"/>
        <v>0</v>
      </c>
      <c r="P66" s="105">
        <f t="shared" si="2"/>
        <v>12</v>
      </c>
      <c r="Q66" s="105">
        <f t="shared" si="3"/>
        <v>6</v>
      </c>
      <c r="R66" s="105">
        <f t="shared" si="4"/>
        <v>0</v>
      </c>
      <c r="S66" s="105">
        <f t="shared" si="5"/>
        <v>0</v>
      </c>
      <c r="T66" s="105">
        <f t="shared" si="6"/>
        <v>4</v>
      </c>
    </row>
    <row r="67" spans="1:20" x14ac:dyDescent="0.25">
      <c r="A67" s="24"/>
      <c r="B67" s="39">
        <v>63</v>
      </c>
      <c r="C67" s="31">
        <f>'Celkové pořadí'!C66</f>
        <v>5</v>
      </c>
      <c r="D67" s="34" t="str">
        <f>'Celkové pořadí'!D66</f>
        <v>POTÁPKA</v>
      </c>
      <c r="E67" s="103">
        <f>'Celkové pořadí'!E66</f>
        <v>30</v>
      </c>
      <c r="F67" s="32">
        <f>'Celkové pořadí'!F66</f>
        <v>0</v>
      </c>
      <c r="G67" s="32">
        <f>'Celkové pořadí'!G66</f>
        <v>0</v>
      </c>
      <c r="H67" s="32">
        <f>'Celkové pořadí'!H66</f>
        <v>0</v>
      </c>
      <c r="I67" s="32">
        <f>'Celkové pořadí'!I66</f>
        <v>0</v>
      </c>
      <c r="J67" s="32">
        <f>'Celkové pořadí'!J66</f>
        <v>23</v>
      </c>
      <c r="K67" s="33">
        <f>'Celkové pořadí'!K66</f>
        <v>0</v>
      </c>
      <c r="L67" s="32">
        <f>'Celkové pořadí'!L66</f>
        <v>7</v>
      </c>
      <c r="M67" s="23"/>
      <c r="N67" s="105">
        <f t="shared" si="1"/>
        <v>0</v>
      </c>
      <c r="O67" s="105">
        <f t="shared" si="7"/>
        <v>0</v>
      </c>
      <c r="P67" s="105">
        <f t="shared" si="2"/>
        <v>0</v>
      </c>
      <c r="Q67" s="105">
        <f t="shared" si="3"/>
        <v>0</v>
      </c>
      <c r="R67" s="105">
        <f t="shared" si="4"/>
        <v>6</v>
      </c>
      <c r="S67" s="105">
        <f t="shared" si="5"/>
        <v>0</v>
      </c>
      <c r="T67" s="105">
        <f t="shared" si="6"/>
        <v>4</v>
      </c>
    </row>
    <row r="68" spans="1:20" x14ac:dyDescent="0.25">
      <c r="A68" s="24"/>
      <c r="B68" s="39">
        <v>64</v>
      </c>
      <c r="C68" s="31">
        <f>'Celkové pořadí'!C67</f>
        <v>5</v>
      </c>
      <c r="D68" s="34" t="str">
        <f>'Celkové pořadí'!D67</f>
        <v>NAUTICA</v>
      </c>
      <c r="E68" s="103">
        <f>'Celkové pořadí'!E67</f>
        <v>29</v>
      </c>
      <c r="F68" s="32">
        <f>'Celkové pořadí'!F67</f>
        <v>0</v>
      </c>
      <c r="G68" s="32">
        <f>'Celkové pořadí'!G67</f>
        <v>0</v>
      </c>
      <c r="H68" s="32">
        <f>'Celkové pořadí'!H67</f>
        <v>0</v>
      </c>
      <c r="I68" s="32">
        <f>'Celkové pořadí'!I67</f>
        <v>0</v>
      </c>
      <c r="J68" s="32">
        <f>'Celkové pořadí'!J67</f>
        <v>29</v>
      </c>
      <c r="K68" s="33">
        <f>'Celkové pořadí'!K67</f>
        <v>0</v>
      </c>
      <c r="L68" s="32">
        <f>'Celkové pořadí'!L67</f>
        <v>0</v>
      </c>
      <c r="M68" s="23"/>
      <c r="N68" s="105">
        <f t="shared" si="1"/>
        <v>0</v>
      </c>
      <c r="O68" s="105">
        <f t="shared" si="7"/>
        <v>0</v>
      </c>
      <c r="P68" s="105">
        <f t="shared" si="2"/>
        <v>0</v>
      </c>
      <c r="Q68" s="105">
        <f t="shared" si="3"/>
        <v>0</v>
      </c>
      <c r="R68" s="105">
        <f t="shared" si="4"/>
        <v>6</v>
      </c>
      <c r="S68" s="105">
        <f t="shared" si="5"/>
        <v>0</v>
      </c>
      <c r="T68" s="105">
        <f t="shared" si="6"/>
        <v>0</v>
      </c>
    </row>
    <row r="69" spans="1:20" x14ac:dyDescent="0.25">
      <c r="A69" s="24"/>
      <c r="B69" s="39">
        <v>65</v>
      </c>
      <c r="C69" s="31">
        <f>'Celkové pořadí'!C68</f>
        <v>4</v>
      </c>
      <c r="D69" s="34" t="str">
        <f>'Celkové pořadí'!D68</f>
        <v>VRABČÁK RENNY</v>
      </c>
      <c r="E69" s="103">
        <f>'Celkové pořadí'!E68</f>
        <v>29</v>
      </c>
      <c r="F69" s="32">
        <f>'Celkové pořadí'!F68</f>
        <v>4</v>
      </c>
      <c r="G69" s="32">
        <f>'Celkové pořadí'!G68</f>
        <v>0</v>
      </c>
      <c r="H69" s="32">
        <f>'Celkové pořadí'!H68</f>
        <v>0</v>
      </c>
      <c r="I69" s="32">
        <f>'Celkové pořadí'!I68</f>
        <v>0</v>
      </c>
      <c r="J69" s="32">
        <f>'Celkové pořadí'!J68</f>
        <v>25</v>
      </c>
      <c r="K69" s="33">
        <f>'Celkové pořadí'!K68</f>
        <v>0</v>
      </c>
      <c r="L69" s="32">
        <f>'Celkové pořadí'!L68</f>
        <v>0</v>
      </c>
      <c r="M69" s="23"/>
      <c r="N69" s="105">
        <f t="shared" ref="N69:N132" si="8">IF(F69&gt;0,IF($C69&lt;4,N$3+N$2,IF($C69="1S",N$3+N$2,N$3*1)),0)</f>
        <v>5</v>
      </c>
      <c r="O69" s="105">
        <f t="shared" si="7"/>
        <v>0</v>
      </c>
      <c r="P69" s="105">
        <f t="shared" ref="P69:P132" si="9">IF(H69&gt;0,IF($C69&lt;4,P$3+P$2,IF($C69="1S",P$3+P$2,P$3*1)),0)</f>
        <v>0</v>
      </c>
      <c r="Q69" s="105">
        <f t="shared" ref="Q69:Q132" si="10">IF(I69&gt;0,IF($C69&lt;4,Q$3+Q$2,IF($C69="1S",Q$3+Q$2,Q$3*1)),0)</f>
        <v>0</v>
      </c>
      <c r="R69" s="105">
        <f t="shared" ref="R69:R132" si="11">IF(J69&gt;0,IF($C69&lt;4,R$3+R$2,IF($C69="1S",R$3+R$2,R$3*1)),0)</f>
        <v>6</v>
      </c>
      <c r="S69" s="105">
        <f t="shared" ref="S69:S132" si="12">IF(K69&gt;0,IF($C69&lt;4,S$3+S$2,IF($C69="1S",S$3+S$2,S$3*1)),0)</f>
        <v>0</v>
      </c>
      <c r="T69" s="105">
        <f t="shared" ref="T69:T132" si="13">IF(L69&gt;0,IF($C69&lt;4,T$3+T$2,IF($C69="1S",T$3+T$2,T$3*1)),0)</f>
        <v>0</v>
      </c>
    </row>
    <row r="70" spans="1:20" x14ac:dyDescent="0.25">
      <c r="A70" s="24"/>
      <c r="B70" s="39">
        <v>66</v>
      </c>
      <c r="C70" s="31">
        <f>'Celkové pořadí'!C69</f>
        <v>5</v>
      </c>
      <c r="D70" s="34" t="str">
        <f>'Celkové pořadí'!D69</f>
        <v>DHALIA</v>
      </c>
      <c r="E70" s="103">
        <f>'Celkové pořadí'!E69</f>
        <v>28</v>
      </c>
      <c r="F70" s="32">
        <f>'Celkové pořadí'!F69</f>
        <v>0</v>
      </c>
      <c r="G70" s="32">
        <f>'Celkové pořadí'!G69</f>
        <v>0</v>
      </c>
      <c r="H70" s="32">
        <f>'Celkové pořadí'!H69</f>
        <v>0</v>
      </c>
      <c r="I70" s="32">
        <f>'Celkové pořadí'!I69</f>
        <v>0</v>
      </c>
      <c r="J70" s="32">
        <f>'Celkové pořadí'!J69</f>
        <v>28</v>
      </c>
      <c r="K70" s="33">
        <f>'Celkové pořadí'!K69</f>
        <v>0</v>
      </c>
      <c r="L70" s="32">
        <f>'Celkové pořadí'!L69</f>
        <v>0</v>
      </c>
      <c r="M70" s="23"/>
      <c r="N70" s="105">
        <f t="shared" si="8"/>
        <v>0</v>
      </c>
      <c r="O70" s="105">
        <f t="shared" ref="O70:O133" si="14">IF(G70&gt;0,IF($C70&lt;4,O$3+O$2,IF($C70="1S",O$3+O$2,O$3*1)),0)</f>
        <v>0</v>
      </c>
      <c r="P70" s="105">
        <f t="shared" si="9"/>
        <v>0</v>
      </c>
      <c r="Q70" s="105">
        <f t="shared" si="10"/>
        <v>0</v>
      </c>
      <c r="R70" s="105">
        <f t="shared" si="11"/>
        <v>6</v>
      </c>
      <c r="S70" s="105">
        <f t="shared" si="12"/>
        <v>0</v>
      </c>
      <c r="T70" s="105">
        <f t="shared" si="13"/>
        <v>0</v>
      </c>
    </row>
    <row r="71" spans="1:20" x14ac:dyDescent="0.25">
      <c r="A71" s="24"/>
      <c r="B71" s="39">
        <v>67</v>
      </c>
      <c r="C71" s="31">
        <f>'Celkové pořadí'!C70</f>
        <v>5</v>
      </c>
      <c r="D71" s="34" t="str">
        <f>'Celkové pořadí'!D70</f>
        <v>GRACE</v>
      </c>
      <c r="E71" s="103">
        <f>'Celkové pořadí'!E70</f>
        <v>27</v>
      </c>
      <c r="F71" s="32">
        <f>'Celkové pořadí'!F70</f>
        <v>0</v>
      </c>
      <c r="G71" s="32">
        <f>'Celkové pořadí'!G70</f>
        <v>0</v>
      </c>
      <c r="H71" s="32">
        <f>'Celkové pořadí'!H70</f>
        <v>0</v>
      </c>
      <c r="I71" s="32">
        <f>'Celkové pořadí'!I70</f>
        <v>0</v>
      </c>
      <c r="J71" s="32">
        <f>'Celkové pořadí'!J70</f>
        <v>27</v>
      </c>
      <c r="K71" s="33">
        <f>'Celkové pořadí'!K70</f>
        <v>0</v>
      </c>
      <c r="L71" s="32">
        <f>'Celkové pořadí'!L70</f>
        <v>0</v>
      </c>
      <c r="M71" s="23"/>
      <c r="N71" s="105">
        <f t="shared" si="8"/>
        <v>0</v>
      </c>
      <c r="O71" s="105">
        <f t="shared" si="14"/>
        <v>0</v>
      </c>
      <c r="P71" s="105">
        <f t="shared" si="9"/>
        <v>0</v>
      </c>
      <c r="Q71" s="105">
        <f t="shared" si="10"/>
        <v>0</v>
      </c>
      <c r="R71" s="105">
        <f t="shared" si="11"/>
        <v>6</v>
      </c>
      <c r="S71" s="105">
        <f t="shared" si="12"/>
        <v>0</v>
      </c>
      <c r="T71" s="105">
        <f t="shared" si="13"/>
        <v>0</v>
      </c>
    </row>
    <row r="72" spans="1:20" x14ac:dyDescent="0.25">
      <c r="A72" s="24"/>
      <c r="B72" s="39">
        <v>68</v>
      </c>
      <c r="C72" s="31">
        <f>'Celkové pořadí'!C71</f>
        <v>5</v>
      </c>
      <c r="D72" s="34" t="str">
        <f>'Celkové pořadí'!D71</f>
        <v>INKA</v>
      </c>
      <c r="E72" s="103">
        <f>'Celkové pořadí'!E71</f>
        <v>26</v>
      </c>
      <c r="F72" s="32">
        <f>'Celkové pořadí'!F71</f>
        <v>0</v>
      </c>
      <c r="G72" s="32">
        <f>'Celkové pořadí'!G71</f>
        <v>0</v>
      </c>
      <c r="H72" s="32">
        <f>'Celkové pořadí'!H71</f>
        <v>0</v>
      </c>
      <c r="I72" s="32">
        <f>'Celkové pořadí'!I71</f>
        <v>0</v>
      </c>
      <c r="J72" s="32">
        <f>'Celkové pořadí'!J71</f>
        <v>26</v>
      </c>
      <c r="K72" s="33">
        <f>'Celkové pořadí'!K71</f>
        <v>0</v>
      </c>
      <c r="L72" s="32">
        <f>'Celkové pořadí'!L71</f>
        <v>0</v>
      </c>
      <c r="M72" s="23"/>
      <c r="N72" s="105">
        <f t="shared" si="8"/>
        <v>0</v>
      </c>
      <c r="O72" s="105">
        <f t="shared" si="14"/>
        <v>0</v>
      </c>
      <c r="P72" s="105">
        <f t="shared" si="9"/>
        <v>0</v>
      </c>
      <c r="Q72" s="105">
        <f t="shared" si="10"/>
        <v>0</v>
      </c>
      <c r="R72" s="105">
        <f t="shared" si="11"/>
        <v>6</v>
      </c>
      <c r="S72" s="105">
        <f t="shared" si="12"/>
        <v>0</v>
      </c>
      <c r="T72" s="105">
        <f t="shared" si="13"/>
        <v>0</v>
      </c>
    </row>
    <row r="73" spans="1:20" x14ac:dyDescent="0.25">
      <c r="A73" s="24"/>
      <c r="B73" s="39">
        <v>69</v>
      </c>
      <c r="C73" s="31">
        <f>'Celkové pořadí'!C72</f>
        <v>4</v>
      </c>
      <c r="D73" s="34" t="str">
        <f>'Celkové pořadí'!D72</f>
        <v>ELEFTHERIA</v>
      </c>
      <c r="E73" s="103">
        <f>'Celkové pořadí'!E72</f>
        <v>26</v>
      </c>
      <c r="F73" s="32">
        <f>'Celkové pořadí'!F72</f>
        <v>0</v>
      </c>
      <c r="G73" s="32">
        <f>'Celkové pořadí'!G72</f>
        <v>0</v>
      </c>
      <c r="H73" s="32">
        <f>'Celkové pořadí'!H72</f>
        <v>9</v>
      </c>
      <c r="I73" s="32">
        <f>'Celkové pořadí'!I72</f>
        <v>3</v>
      </c>
      <c r="J73" s="32">
        <f>'Celkové pořadí'!J72</f>
        <v>0</v>
      </c>
      <c r="K73" s="33">
        <f>'Celkové pořadí'!K72</f>
        <v>14</v>
      </c>
      <c r="L73" s="32">
        <f>'Celkové pořadí'!L72</f>
        <v>0</v>
      </c>
      <c r="M73" s="23"/>
      <c r="N73" s="105">
        <f t="shared" si="8"/>
        <v>0</v>
      </c>
      <c r="O73" s="105">
        <f t="shared" si="14"/>
        <v>0</v>
      </c>
      <c r="P73" s="105">
        <f t="shared" si="9"/>
        <v>12</v>
      </c>
      <c r="Q73" s="105">
        <f t="shared" si="10"/>
        <v>6</v>
      </c>
      <c r="R73" s="105">
        <f t="shared" si="11"/>
        <v>0</v>
      </c>
      <c r="S73" s="105">
        <f t="shared" si="12"/>
        <v>13</v>
      </c>
      <c r="T73" s="105">
        <f t="shared" si="13"/>
        <v>0</v>
      </c>
    </row>
    <row r="74" spans="1:20" x14ac:dyDescent="0.25">
      <c r="A74" s="24"/>
      <c r="B74" s="39">
        <v>70</v>
      </c>
      <c r="C74" s="31">
        <f>'Celkové pořadí'!C73</f>
        <v>1</v>
      </c>
      <c r="D74" s="34" t="str">
        <f>'Celkové pořadí'!D73</f>
        <v>ČERVENÝ TRIMARAN</v>
      </c>
      <c r="E74" s="103">
        <f>'Celkové pořadí'!E73</f>
        <v>26</v>
      </c>
      <c r="F74" s="32">
        <f>'Celkové pořadí'!F73</f>
        <v>1</v>
      </c>
      <c r="G74" s="32">
        <f>'Celkové pořadí'!G73</f>
        <v>1</v>
      </c>
      <c r="H74" s="32">
        <f>'Celkové pořadí'!H73</f>
        <v>1</v>
      </c>
      <c r="I74" s="32">
        <f>'Celkové pořadí'!I73</f>
        <v>4</v>
      </c>
      <c r="J74" s="32">
        <f>'Celkové pořadí'!J73</f>
        <v>12</v>
      </c>
      <c r="K74" s="33">
        <f>'Celkové pořadí'!K73</f>
        <v>3</v>
      </c>
      <c r="L74" s="32">
        <f>'Celkové pořadí'!L73</f>
        <v>4</v>
      </c>
      <c r="M74" s="23"/>
      <c r="N74" s="105">
        <f t="shared" si="8"/>
        <v>10</v>
      </c>
      <c r="O74" s="105">
        <f t="shared" si="14"/>
        <v>6</v>
      </c>
      <c r="P74" s="105">
        <f t="shared" si="9"/>
        <v>18</v>
      </c>
      <c r="Q74" s="105">
        <f t="shared" si="10"/>
        <v>12</v>
      </c>
      <c r="R74" s="105">
        <f t="shared" si="11"/>
        <v>6</v>
      </c>
      <c r="S74" s="105">
        <f t="shared" si="12"/>
        <v>13</v>
      </c>
      <c r="T74" s="105">
        <f t="shared" si="13"/>
        <v>4</v>
      </c>
    </row>
    <row r="75" spans="1:20" x14ac:dyDescent="0.25">
      <c r="A75" s="24"/>
      <c r="B75" s="39">
        <v>71</v>
      </c>
      <c r="C75" s="31">
        <f>'Celkové pořadí'!C74</f>
        <v>5</v>
      </c>
      <c r="D75" s="34" t="str">
        <f>'Celkové pořadí'!D74</f>
        <v>NIAGARA</v>
      </c>
      <c r="E75" s="103">
        <f>'Celkové pořadí'!E74</f>
        <v>23</v>
      </c>
      <c r="F75" s="32">
        <f>'Celkové pořadí'!F74</f>
        <v>0</v>
      </c>
      <c r="G75" s="32">
        <f>'Celkové pořadí'!G74</f>
        <v>0</v>
      </c>
      <c r="H75" s="32">
        <f>'Celkové pořadí'!H74</f>
        <v>8</v>
      </c>
      <c r="I75" s="32">
        <f>'Celkové pořadí'!I74</f>
        <v>0</v>
      </c>
      <c r="J75" s="32">
        <f>'Celkové pořadí'!J74</f>
        <v>7</v>
      </c>
      <c r="K75" s="33">
        <f>'Celkové pořadí'!K74</f>
        <v>8</v>
      </c>
      <c r="L75" s="32">
        <f>'Celkové pořadí'!L74</f>
        <v>0</v>
      </c>
      <c r="M75" s="23"/>
      <c r="N75" s="105">
        <f t="shared" si="8"/>
        <v>0</v>
      </c>
      <c r="O75" s="105">
        <f t="shared" si="14"/>
        <v>0</v>
      </c>
      <c r="P75" s="105">
        <f t="shared" si="9"/>
        <v>12</v>
      </c>
      <c r="Q75" s="105">
        <f t="shared" si="10"/>
        <v>0</v>
      </c>
      <c r="R75" s="105">
        <f t="shared" si="11"/>
        <v>6</v>
      </c>
      <c r="S75" s="105">
        <f t="shared" si="12"/>
        <v>13</v>
      </c>
      <c r="T75" s="105">
        <f t="shared" si="13"/>
        <v>0</v>
      </c>
    </row>
    <row r="76" spans="1:20" x14ac:dyDescent="0.25">
      <c r="A76" s="24"/>
      <c r="B76" s="39">
        <v>72</v>
      </c>
      <c r="C76" s="31">
        <f>'Celkové pořadí'!C75</f>
        <v>5</v>
      </c>
      <c r="D76" s="34" t="str">
        <f>'Celkové pořadí'!D75</f>
        <v>ATLANTIS</v>
      </c>
      <c r="E76" s="103">
        <f>'Celkové pořadí'!E75</f>
        <v>22</v>
      </c>
      <c r="F76" s="32">
        <f>'Celkové pořadí'!F75</f>
        <v>0</v>
      </c>
      <c r="G76" s="32">
        <f>'Celkové pořadí'!G75</f>
        <v>0</v>
      </c>
      <c r="H76" s="32">
        <f>'Celkové pořadí'!H75</f>
        <v>22</v>
      </c>
      <c r="I76" s="32">
        <f>'Celkové pořadí'!I75</f>
        <v>0</v>
      </c>
      <c r="J76" s="32">
        <f>'Celkové pořadí'!J75</f>
        <v>0</v>
      </c>
      <c r="K76" s="33">
        <f>'Celkové pořadí'!K75</f>
        <v>0</v>
      </c>
      <c r="L76" s="32">
        <f>'Celkové pořadí'!L75</f>
        <v>0</v>
      </c>
      <c r="M76" s="23"/>
      <c r="N76" s="105">
        <f t="shared" si="8"/>
        <v>0</v>
      </c>
      <c r="O76" s="105">
        <f t="shared" si="14"/>
        <v>0</v>
      </c>
      <c r="P76" s="105">
        <f t="shared" si="9"/>
        <v>12</v>
      </c>
      <c r="Q76" s="105">
        <f t="shared" si="10"/>
        <v>0</v>
      </c>
      <c r="R76" s="105">
        <f t="shared" si="11"/>
        <v>0</v>
      </c>
      <c r="S76" s="105">
        <f t="shared" si="12"/>
        <v>0</v>
      </c>
      <c r="T76" s="105">
        <f t="shared" si="13"/>
        <v>0</v>
      </c>
    </row>
    <row r="77" spans="1:20" x14ac:dyDescent="0.25">
      <c r="A77" s="24"/>
      <c r="B77" s="39">
        <v>73</v>
      </c>
      <c r="C77" s="31">
        <f>'Celkové pořadí'!C76</f>
        <v>5</v>
      </c>
      <c r="D77" s="34" t="str">
        <f>'Celkové pořadí'!D76</f>
        <v>CARAVELE</v>
      </c>
      <c r="E77" s="103">
        <f>'Celkové pořadí'!E76</f>
        <v>22</v>
      </c>
      <c r="F77" s="32">
        <f>'Celkové pořadí'!F76</f>
        <v>0</v>
      </c>
      <c r="G77" s="32">
        <f>'Celkové pořadí'!G76</f>
        <v>0</v>
      </c>
      <c r="H77" s="32">
        <f>'Celkové pořadí'!H76</f>
        <v>0</v>
      </c>
      <c r="I77" s="32">
        <f>'Celkové pořadí'!I76</f>
        <v>0</v>
      </c>
      <c r="J77" s="32">
        <f>'Celkové pořadí'!J76</f>
        <v>22</v>
      </c>
      <c r="K77" s="33">
        <f>'Celkové pořadí'!K76</f>
        <v>0</v>
      </c>
      <c r="L77" s="32">
        <f>'Celkové pořadí'!L76</f>
        <v>0</v>
      </c>
      <c r="M77" s="23"/>
      <c r="N77" s="105">
        <f t="shared" si="8"/>
        <v>0</v>
      </c>
      <c r="O77" s="105">
        <f t="shared" si="14"/>
        <v>0</v>
      </c>
      <c r="P77" s="105">
        <f t="shared" si="9"/>
        <v>0</v>
      </c>
      <c r="Q77" s="105">
        <f t="shared" si="10"/>
        <v>0</v>
      </c>
      <c r="R77" s="105">
        <f t="shared" si="11"/>
        <v>6</v>
      </c>
      <c r="S77" s="105">
        <f t="shared" si="12"/>
        <v>0</v>
      </c>
      <c r="T77" s="105">
        <f t="shared" si="13"/>
        <v>0</v>
      </c>
    </row>
    <row r="78" spans="1:20" x14ac:dyDescent="0.25">
      <c r="A78" s="24"/>
      <c r="B78" s="39">
        <v>74</v>
      </c>
      <c r="C78" s="31">
        <f>'Celkové pořadí'!C77</f>
        <v>4</v>
      </c>
      <c r="D78" s="34" t="str">
        <f>'Celkové pořadí'!D77</f>
        <v>BOUŘLIVÁK</v>
      </c>
      <c r="E78" s="103">
        <f>'Celkové pořadí'!E77</f>
        <v>22</v>
      </c>
      <c r="F78" s="32">
        <f>'Celkové pořadí'!F77</f>
        <v>0</v>
      </c>
      <c r="G78" s="32">
        <f>'Celkové pořadí'!G77</f>
        <v>7</v>
      </c>
      <c r="H78" s="32">
        <f>'Celkové pořadí'!H77</f>
        <v>0</v>
      </c>
      <c r="I78" s="32">
        <f>'Celkové pořadí'!I77</f>
        <v>0</v>
      </c>
      <c r="J78" s="32">
        <f>'Celkové pořadí'!J77</f>
        <v>0</v>
      </c>
      <c r="K78" s="33">
        <f>'Celkové pořadí'!K77</f>
        <v>0</v>
      </c>
      <c r="L78" s="32">
        <f>'Celkové pořadí'!L77</f>
        <v>15</v>
      </c>
      <c r="M78" s="23"/>
      <c r="N78" s="105">
        <f t="shared" si="8"/>
        <v>0</v>
      </c>
      <c r="O78" s="105">
        <f t="shared" si="14"/>
        <v>6</v>
      </c>
      <c r="P78" s="105">
        <f t="shared" si="9"/>
        <v>0</v>
      </c>
      <c r="Q78" s="105">
        <f t="shared" si="10"/>
        <v>0</v>
      </c>
      <c r="R78" s="105">
        <f t="shared" si="11"/>
        <v>0</v>
      </c>
      <c r="S78" s="105">
        <f t="shared" si="12"/>
        <v>0</v>
      </c>
      <c r="T78" s="105">
        <f t="shared" si="13"/>
        <v>4</v>
      </c>
    </row>
    <row r="79" spans="1:20" x14ac:dyDescent="0.25">
      <c r="A79" s="24"/>
      <c r="B79" s="39">
        <v>75</v>
      </c>
      <c r="C79" s="31">
        <f>'Celkové pořadí'!C78</f>
        <v>5</v>
      </c>
      <c r="D79" s="34" t="str">
        <f>'Celkové pořadí'!D78</f>
        <v>URSUS</v>
      </c>
      <c r="E79" s="103">
        <f>'Celkové pořadí'!E78</f>
        <v>21</v>
      </c>
      <c r="F79" s="32">
        <f>'Celkové pořadí'!F78</f>
        <v>0</v>
      </c>
      <c r="G79" s="32">
        <f>'Celkové pořadí'!G78</f>
        <v>0</v>
      </c>
      <c r="H79" s="32">
        <f>'Celkové pořadí'!H78</f>
        <v>0</v>
      </c>
      <c r="I79" s="32">
        <f>'Celkové pořadí'!I78</f>
        <v>0</v>
      </c>
      <c r="J79" s="32">
        <f>'Celkové pořadí'!J78</f>
        <v>21</v>
      </c>
      <c r="K79" s="33">
        <f>'Celkové pořadí'!K78</f>
        <v>0</v>
      </c>
      <c r="L79" s="32">
        <f>'Celkové pořadí'!L78</f>
        <v>0</v>
      </c>
      <c r="M79" s="23"/>
      <c r="N79" s="105">
        <f t="shared" si="8"/>
        <v>0</v>
      </c>
      <c r="O79" s="105">
        <f t="shared" si="14"/>
        <v>0</v>
      </c>
      <c r="P79" s="105">
        <f t="shared" si="9"/>
        <v>0</v>
      </c>
      <c r="Q79" s="105">
        <f t="shared" si="10"/>
        <v>0</v>
      </c>
      <c r="R79" s="105">
        <f t="shared" si="11"/>
        <v>6</v>
      </c>
      <c r="S79" s="105">
        <f t="shared" si="12"/>
        <v>0</v>
      </c>
      <c r="T79" s="105">
        <f t="shared" si="13"/>
        <v>0</v>
      </c>
    </row>
    <row r="80" spans="1:20" x14ac:dyDescent="0.25">
      <c r="A80" s="24"/>
      <c r="B80" s="39">
        <v>76</v>
      </c>
      <c r="C80" s="31">
        <f>'Celkové pořadí'!C79</f>
        <v>5</v>
      </c>
      <c r="D80" s="34" t="str">
        <f>'Celkové pořadí'!D79</f>
        <v>SOTTOVENTO</v>
      </c>
      <c r="E80" s="103">
        <f>'Celkové pořadí'!E79</f>
        <v>20</v>
      </c>
      <c r="F80" s="32">
        <f>'Celkové pořadí'!F79</f>
        <v>0</v>
      </c>
      <c r="G80" s="32">
        <f>'Celkové pořadí'!G79</f>
        <v>0</v>
      </c>
      <c r="H80" s="32">
        <f>'Celkové pořadí'!H79</f>
        <v>0</v>
      </c>
      <c r="I80" s="32">
        <f>'Celkové pořadí'!I79</f>
        <v>0</v>
      </c>
      <c r="J80" s="32">
        <f>'Celkové pořadí'!J79</f>
        <v>20</v>
      </c>
      <c r="K80" s="33">
        <f>'Celkové pořadí'!K79</f>
        <v>0</v>
      </c>
      <c r="L80" s="32">
        <f>'Celkové pořadí'!L79</f>
        <v>0</v>
      </c>
      <c r="M80" s="23"/>
      <c r="N80" s="105">
        <f t="shared" si="8"/>
        <v>0</v>
      </c>
      <c r="O80" s="105">
        <f t="shared" si="14"/>
        <v>0</v>
      </c>
      <c r="P80" s="105">
        <f t="shared" si="9"/>
        <v>0</v>
      </c>
      <c r="Q80" s="105">
        <f t="shared" si="10"/>
        <v>0</v>
      </c>
      <c r="R80" s="105">
        <f t="shared" si="11"/>
        <v>6</v>
      </c>
      <c r="S80" s="105">
        <f t="shared" si="12"/>
        <v>0</v>
      </c>
      <c r="T80" s="105">
        <f t="shared" si="13"/>
        <v>0</v>
      </c>
    </row>
    <row r="81" spans="1:20" x14ac:dyDescent="0.25">
      <c r="A81" s="24"/>
      <c r="B81" s="39">
        <v>77</v>
      </c>
      <c r="C81" s="31">
        <f>'Celkové pořadí'!C80</f>
        <v>5</v>
      </c>
      <c r="D81" s="34" t="str">
        <f>'Celkové pořadí'!D80</f>
        <v>BENETEU</v>
      </c>
      <c r="E81" s="103">
        <f>'Celkové pořadí'!E80</f>
        <v>19</v>
      </c>
      <c r="F81" s="32">
        <f>'Celkové pořadí'!F80</f>
        <v>0</v>
      </c>
      <c r="G81" s="32">
        <f>'Celkové pořadí'!G80</f>
        <v>0</v>
      </c>
      <c r="H81" s="32">
        <f>'Celkové pořadí'!H80</f>
        <v>19</v>
      </c>
      <c r="I81" s="32">
        <f>'Celkové pořadí'!I80</f>
        <v>0</v>
      </c>
      <c r="J81" s="32">
        <f>'Celkové pořadí'!J80</f>
        <v>0</v>
      </c>
      <c r="K81" s="33">
        <f>'Celkové pořadí'!K80</f>
        <v>0</v>
      </c>
      <c r="L81" s="32">
        <f>'Celkové pořadí'!L80</f>
        <v>0</v>
      </c>
      <c r="M81" s="23"/>
      <c r="N81" s="105">
        <f t="shared" si="8"/>
        <v>0</v>
      </c>
      <c r="O81" s="105">
        <f t="shared" si="14"/>
        <v>0</v>
      </c>
      <c r="P81" s="105">
        <f t="shared" si="9"/>
        <v>12</v>
      </c>
      <c r="Q81" s="105">
        <f t="shared" si="10"/>
        <v>0</v>
      </c>
      <c r="R81" s="105">
        <f t="shared" si="11"/>
        <v>0</v>
      </c>
      <c r="S81" s="105">
        <f t="shared" si="12"/>
        <v>0</v>
      </c>
      <c r="T81" s="105">
        <f t="shared" si="13"/>
        <v>0</v>
      </c>
    </row>
    <row r="82" spans="1:20" x14ac:dyDescent="0.25">
      <c r="A82" s="24"/>
      <c r="B82" s="39">
        <v>78</v>
      </c>
      <c r="C82" s="31">
        <f>'Celkové pořadí'!C81</f>
        <v>5</v>
      </c>
      <c r="D82" s="34" t="str">
        <f>'Celkové pořadí'!D81</f>
        <v>BIENE</v>
      </c>
      <c r="E82" s="103">
        <f>'Celkové pořadí'!E81</f>
        <v>19</v>
      </c>
      <c r="F82" s="32">
        <f>'Celkové pořadí'!F81</f>
        <v>0</v>
      </c>
      <c r="G82" s="32">
        <f>'Celkové pořadí'!G81</f>
        <v>0</v>
      </c>
      <c r="H82" s="32">
        <f>'Celkové pořadí'!H81</f>
        <v>0</v>
      </c>
      <c r="I82" s="32">
        <f>'Celkové pořadí'!I81</f>
        <v>0</v>
      </c>
      <c r="J82" s="32">
        <f>'Celkové pořadí'!J81</f>
        <v>19</v>
      </c>
      <c r="K82" s="33">
        <f>'Celkové pořadí'!K81</f>
        <v>0</v>
      </c>
      <c r="L82" s="32">
        <f>'Celkové pořadí'!L81</f>
        <v>0</v>
      </c>
      <c r="M82" s="23"/>
      <c r="N82" s="105">
        <f t="shared" si="8"/>
        <v>0</v>
      </c>
      <c r="O82" s="105">
        <f t="shared" si="14"/>
        <v>0</v>
      </c>
      <c r="P82" s="105">
        <f t="shared" si="9"/>
        <v>0</v>
      </c>
      <c r="Q82" s="105">
        <f t="shared" si="10"/>
        <v>0</v>
      </c>
      <c r="R82" s="105">
        <f t="shared" si="11"/>
        <v>6</v>
      </c>
      <c r="S82" s="105">
        <f t="shared" si="12"/>
        <v>0</v>
      </c>
      <c r="T82" s="105">
        <f t="shared" si="13"/>
        <v>0</v>
      </c>
    </row>
    <row r="83" spans="1:20" x14ac:dyDescent="0.25">
      <c r="A83" s="24"/>
      <c r="B83" s="39">
        <v>79</v>
      </c>
      <c r="C83" s="31">
        <f>'Celkové pořadí'!C82</f>
        <v>4</v>
      </c>
      <c r="D83" s="34" t="str">
        <f>'Celkové pořadí'!D82</f>
        <v>LADY 3</v>
      </c>
      <c r="E83" s="103">
        <f>'Celkové pořadí'!E82</f>
        <v>18</v>
      </c>
      <c r="F83" s="32">
        <f>'Celkové pořadí'!F82</f>
        <v>0</v>
      </c>
      <c r="G83" s="32">
        <f>'Celkové pořadí'!G82</f>
        <v>0</v>
      </c>
      <c r="H83" s="32">
        <f>'Celkové pořadí'!H82</f>
        <v>0</v>
      </c>
      <c r="I83" s="32">
        <f>'Celkové pořadí'!I82</f>
        <v>0</v>
      </c>
      <c r="J83" s="32">
        <f>'Celkové pořadí'!J82</f>
        <v>0</v>
      </c>
      <c r="K83" s="33">
        <f>'Celkové pořadí'!K82</f>
        <v>18</v>
      </c>
      <c r="L83" s="32">
        <f>'Celkové pořadí'!L82</f>
        <v>0</v>
      </c>
      <c r="M83" s="23"/>
      <c r="N83" s="105">
        <f t="shared" si="8"/>
        <v>0</v>
      </c>
      <c r="O83" s="105">
        <f t="shared" si="14"/>
        <v>0</v>
      </c>
      <c r="P83" s="105">
        <f t="shared" si="9"/>
        <v>0</v>
      </c>
      <c r="Q83" s="105">
        <f t="shared" si="10"/>
        <v>0</v>
      </c>
      <c r="R83" s="105">
        <f t="shared" si="11"/>
        <v>0</v>
      </c>
      <c r="S83" s="105">
        <f t="shared" si="12"/>
        <v>13</v>
      </c>
      <c r="T83" s="105">
        <f t="shared" si="13"/>
        <v>0</v>
      </c>
    </row>
    <row r="84" spans="1:20" x14ac:dyDescent="0.25">
      <c r="A84" s="24"/>
      <c r="B84" s="39">
        <v>80</v>
      </c>
      <c r="C84" s="31">
        <f>'Celkové pořadí'!C83</f>
        <v>5</v>
      </c>
      <c r="D84" s="34" t="str">
        <f>'Celkové pořadí'!D83</f>
        <v>EL NIŇO</v>
      </c>
      <c r="E84" s="103">
        <f>'Celkové pořadí'!E83</f>
        <v>17</v>
      </c>
      <c r="F84" s="32">
        <f>'Celkové pořadí'!F83</f>
        <v>0</v>
      </c>
      <c r="G84" s="32">
        <f>'Celkové pořadí'!G83</f>
        <v>0</v>
      </c>
      <c r="H84" s="32">
        <f>'Celkové pořadí'!H83</f>
        <v>0</v>
      </c>
      <c r="I84" s="32">
        <f>'Celkové pořadí'!I83</f>
        <v>0</v>
      </c>
      <c r="J84" s="32">
        <f>'Celkové pořadí'!J83</f>
        <v>17</v>
      </c>
      <c r="K84" s="33">
        <f>'Celkové pořadí'!K83</f>
        <v>0</v>
      </c>
      <c r="L84" s="32">
        <f>'Celkové pořadí'!L83</f>
        <v>0</v>
      </c>
      <c r="M84" s="23"/>
      <c r="N84" s="105">
        <f t="shared" si="8"/>
        <v>0</v>
      </c>
      <c r="O84" s="105">
        <f t="shared" si="14"/>
        <v>0</v>
      </c>
      <c r="P84" s="105">
        <f t="shared" si="9"/>
        <v>0</v>
      </c>
      <c r="Q84" s="105">
        <f t="shared" si="10"/>
        <v>0</v>
      </c>
      <c r="R84" s="105">
        <f t="shared" si="11"/>
        <v>6</v>
      </c>
      <c r="S84" s="105">
        <f t="shared" si="12"/>
        <v>0</v>
      </c>
      <c r="T84" s="105">
        <f t="shared" si="13"/>
        <v>0</v>
      </c>
    </row>
    <row r="85" spans="1:20" x14ac:dyDescent="0.25">
      <c r="A85" s="24"/>
      <c r="B85" s="39">
        <v>81</v>
      </c>
      <c r="C85" s="31">
        <f>'Celkové pořadí'!C84</f>
        <v>4</v>
      </c>
      <c r="D85" s="34" t="str">
        <f>'Celkové pořadí'!D84</f>
        <v>MIAMI</v>
      </c>
      <c r="E85" s="103">
        <f>'Celkové pořadí'!E84</f>
        <v>17</v>
      </c>
      <c r="F85" s="32">
        <f>'Celkové pořadí'!F84</f>
        <v>0</v>
      </c>
      <c r="G85" s="32">
        <f>'Celkové pořadí'!G84</f>
        <v>0</v>
      </c>
      <c r="H85" s="32">
        <f>'Celkové pořadí'!H84</f>
        <v>0</v>
      </c>
      <c r="I85" s="32">
        <f>'Celkové pořadí'!I84</f>
        <v>0</v>
      </c>
      <c r="J85" s="32">
        <f>'Celkové pořadí'!J84</f>
        <v>0</v>
      </c>
      <c r="K85" s="33">
        <f>'Celkové pořadí'!K84</f>
        <v>17</v>
      </c>
      <c r="L85" s="32">
        <f>'Celkové pořadí'!L84</f>
        <v>0</v>
      </c>
      <c r="M85" s="23"/>
      <c r="N85" s="105">
        <f t="shared" si="8"/>
        <v>0</v>
      </c>
      <c r="O85" s="105">
        <f t="shared" si="14"/>
        <v>0</v>
      </c>
      <c r="P85" s="105">
        <f t="shared" si="9"/>
        <v>0</v>
      </c>
      <c r="Q85" s="105">
        <f t="shared" si="10"/>
        <v>0</v>
      </c>
      <c r="R85" s="105">
        <f t="shared" si="11"/>
        <v>0</v>
      </c>
      <c r="S85" s="105">
        <f t="shared" si="12"/>
        <v>13</v>
      </c>
      <c r="T85" s="105">
        <f t="shared" si="13"/>
        <v>0</v>
      </c>
    </row>
    <row r="86" spans="1:20" x14ac:dyDescent="0.25">
      <c r="A86" s="24"/>
      <c r="B86" s="39">
        <v>82</v>
      </c>
      <c r="C86" s="31">
        <f>'Celkové pořadí'!C85</f>
        <v>5</v>
      </c>
      <c r="D86" s="34" t="str">
        <f>'Celkové pořadí'!D85</f>
        <v>ANABELA</v>
      </c>
      <c r="E86" s="103">
        <f>'Celkové pořadí'!E85</f>
        <v>16</v>
      </c>
      <c r="F86" s="32">
        <f>'Celkové pořadí'!F85</f>
        <v>0</v>
      </c>
      <c r="G86" s="32">
        <f>'Celkové pořadí'!G85</f>
        <v>0</v>
      </c>
      <c r="H86" s="32">
        <f>'Celkové pořadí'!H85</f>
        <v>0</v>
      </c>
      <c r="I86" s="32">
        <f>'Celkové pořadí'!I85</f>
        <v>0</v>
      </c>
      <c r="J86" s="32">
        <f>'Celkové pořadí'!J85</f>
        <v>16</v>
      </c>
      <c r="K86" s="33">
        <f>'Celkové pořadí'!K85</f>
        <v>0</v>
      </c>
      <c r="L86" s="32">
        <f>'Celkové pořadí'!L85</f>
        <v>0</v>
      </c>
      <c r="M86" s="23"/>
      <c r="N86" s="105">
        <f t="shared" si="8"/>
        <v>0</v>
      </c>
      <c r="O86" s="105">
        <f t="shared" si="14"/>
        <v>0</v>
      </c>
      <c r="P86" s="105">
        <f t="shared" si="9"/>
        <v>0</v>
      </c>
      <c r="Q86" s="105">
        <f t="shared" si="10"/>
        <v>0</v>
      </c>
      <c r="R86" s="105">
        <f t="shared" si="11"/>
        <v>6</v>
      </c>
      <c r="S86" s="105">
        <f t="shared" si="12"/>
        <v>0</v>
      </c>
      <c r="T86" s="105">
        <f t="shared" si="13"/>
        <v>0</v>
      </c>
    </row>
    <row r="87" spans="1:20" x14ac:dyDescent="0.25">
      <c r="A87" s="24"/>
      <c r="B87" s="39">
        <v>83</v>
      </c>
      <c r="C87" s="31">
        <f>'Celkové pořadí'!C86</f>
        <v>4</v>
      </c>
      <c r="D87" s="34" t="str">
        <f>'Celkové pořadí'!D86</f>
        <v>SAGITTA (LC)</v>
      </c>
      <c r="E87" s="103">
        <f>'Celkové pořadí'!E86</f>
        <v>16</v>
      </c>
      <c r="F87" s="32">
        <f>'Celkové pořadí'!F86</f>
        <v>2</v>
      </c>
      <c r="G87" s="32">
        <f>'Celkové pořadí'!G86</f>
        <v>2</v>
      </c>
      <c r="H87" s="32">
        <f>'Celkové pořadí'!H86</f>
        <v>3</v>
      </c>
      <c r="I87" s="32">
        <f>'Celkové pořadí'!I86</f>
        <v>2</v>
      </c>
      <c r="J87" s="32">
        <f>'Celkové pořadí'!J86</f>
        <v>6</v>
      </c>
      <c r="K87" s="33">
        <f>'Celkové pořadí'!K86</f>
        <v>0</v>
      </c>
      <c r="L87" s="32">
        <f>'Celkové pořadí'!L86</f>
        <v>1</v>
      </c>
      <c r="M87" s="23"/>
      <c r="N87" s="105">
        <f t="shared" si="8"/>
        <v>5</v>
      </c>
      <c r="O87" s="105">
        <f t="shared" si="14"/>
        <v>6</v>
      </c>
      <c r="P87" s="105">
        <f t="shared" si="9"/>
        <v>12</v>
      </c>
      <c r="Q87" s="105">
        <f t="shared" si="10"/>
        <v>6</v>
      </c>
      <c r="R87" s="105">
        <f t="shared" si="11"/>
        <v>6</v>
      </c>
      <c r="S87" s="105">
        <f t="shared" si="12"/>
        <v>0</v>
      </c>
      <c r="T87" s="105">
        <f t="shared" si="13"/>
        <v>4</v>
      </c>
    </row>
    <row r="88" spans="1:20" x14ac:dyDescent="0.25">
      <c r="A88" s="24"/>
      <c r="B88" s="39">
        <v>84</v>
      </c>
      <c r="C88" s="31">
        <f>'Celkové pořadí'!C87</f>
        <v>5</v>
      </c>
      <c r="D88" s="34" t="str">
        <f>'Celkové pořadí'!D87</f>
        <v>ANNA</v>
      </c>
      <c r="E88" s="103">
        <f>'Celkové pořadí'!E87</f>
        <v>15</v>
      </c>
      <c r="F88" s="32">
        <f>'Celkové pořadí'!F87</f>
        <v>0</v>
      </c>
      <c r="G88" s="32">
        <f>'Celkové pořadí'!G87</f>
        <v>0</v>
      </c>
      <c r="H88" s="32">
        <f>'Celkové pořadí'!H87</f>
        <v>15</v>
      </c>
      <c r="I88" s="32">
        <f>'Celkové pořadí'!I87</f>
        <v>0</v>
      </c>
      <c r="J88" s="32">
        <f>'Celkové pořadí'!J87</f>
        <v>0</v>
      </c>
      <c r="K88" s="33">
        <f>'Celkové pořadí'!K87</f>
        <v>0</v>
      </c>
      <c r="L88" s="32">
        <f>'Celkové pořadí'!L87</f>
        <v>0</v>
      </c>
      <c r="M88" s="23"/>
      <c r="N88" s="105">
        <f t="shared" si="8"/>
        <v>0</v>
      </c>
      <c r="O88" s="105">
        <f t="shared" si="14"/>
        <v>0</v>
      </c>
      <c r="P88" s="105">
        <f t="shared" si="9"/>
        <v>12</v>
      </c>
      <c r="Q88" s="105">
        <f t="shared" si="10"/>
        <v>0</v>
      </c>
      <c r="R88" s="105">
        <f t="shared" si="11"/>
        <v>0</v>
      </c>
      <c r="S88" s="105">
        <f t="shared" si="12"/>
        <v>0</v>
      </c>
      <c r="T88" s="105">
        <f t="shared" si="13"/>
        <v>0</v>
      </c>
    </row>
    <row r="89" spans="1:20" x14ac:dyDescent="0.25">
      <c r="A89" s="24"/>
      <c r="B89" s="39">
        <v>85</v>
      </c>
      <c r="C89" s="31">
        <f>'Celkové pořadí'!C88</f>
        <v>1</v>
      </c>
      <c r="D89" s="34" t="str">
        <f>'Celkové pořadí'!D88</f>
        <v>HUMR</v>
      </c>
      <c r="E89" s="103">
        <f>'Celkové pořadí'!E88</f>
        <v>14</v>
      </c>
      <c r="F89" s="32">
        <f>'Celkové pořadí'!F88</f>
        <v>0</v>
      </c>
      <c r="G89" s="32">
        <f>'Celkové pořadí'!G88</f>
        <v>0</v>
      </c>
      <c r="H89" s="32">
        <f>'Celkové pořadí'!H88</f>
        <v>0</v>
      </c>
      <c r="I89" s="32">
        <f>'Celkové pořadí'!I88</f>
        <v>0</v>
      </c>
      <c r="J89" s="32">
        <f>'Celkové pořadí'!J88</f>
        <v>14</v>
      </c>
      <c r="K89" s="33">
        <f>'Celkové pořadí'!K88</f>
        <v>0</v>
      </c>
      <c r="L89" s="32">
        <f>'Celkové pořadí'!L88</f>
        <v>0</v>
      </c>
      <c r="M89" s="23"/>
      <c r="N89" s="105">
        <f t="shared" si="8"/>
        <v>0</v>
      </c>
      <c r="O89" s="105">
        <f t="shared" si="14"/>
        <v>0</v>
      </c>
      <c r="P89" s="105">
        <f t="shared" si="9"/>
        <v>0</v>
      </c>
      <c r="Q89" s="105">
        <f t="shared" si="10"/>
        <v>0</v>
      </c>
      <c r="R89" s="105">
        <f t="shared" si="11"/>
        <v>6</v>
      </c>
      <c r="S89" s="105">
        <f t="shared" si="12"/>
        <v>0</v>
      </c>
      <c r="T89" s="105">
        <f t="shared" si="13"/>
        <v>0</v>
      </c>
    </row>
    <row r="90" spans="1:20" x14ac:dyDescent="0.25">
      <c r="A90" s="24"/>
      <c r="B90" s="39">
        <v>86</v>
      </c>
      <c r="C90" s="31">
        <f>'Celkové pořadí'!C89</f>
        <v>5</v>
      </c>
      <c r="D90" s="34" t="str">
        <f>'Celkové pořadí'!D89</f>
        <v>GERONIMO</v>
      </c>
      <c r="E90" s="103">
        <f>'Celkové pořadí'!E89</f>
        <v>13</v>
      </c>
      <c r="F90" s="32">
        <f>'Celkové pořadí'!F89</f>
        <v>0</v>
      </c>
      <c r="G90" s="32">
        <f>'Celkové pořadí'!G89</f>
        <v>0</v>
      </c>
      <c r="H90" s="32">
        <f>'Celkové pořadí'!H89</f>
        <v>0</v>
      </c>
      <c r="I90" s="32">
        <f>'Celkové pořadí'!I89</f>
        <v>0</v>
      </c>
      <c r="J90" s="32">
        <f>'Celkové pořadí'!J89</f>
        <v>8</v>
      </c>
      <c r="K90" s="33">
        <f>'Celkové pořadí'!K89</f>
        <v>5</v>
      </c>
      <c r="L90" s="32">
        <f>'Celkové pořadí'!L89</f>
        <v>0</v>
      </c>
      <c r="M90" s="23"/>
      <c r="N90" s="105">
        <f t="shared" si="8"/>
        <v>0</v>
      </c>
      <c r="O90" s="105">
        <f t="shared" si="14"/>
        <v>0</v>
      </c>
      <c r="P90" s="105">
        <f t="shared" si="9"/>
        <v>0</v>
      </c>
      <c r="Q90" s="105">
        <f t="shared" si="10"/>
        <v>0</v>
      </c>
      <c r="R90" s="105">
        <f t="shared" si="11"/>
        <v>6</v>
      </c>
      <c r="S90" s="105">
        <f t="shared" si="12"/>
        <v>13</v>
      </c>
      <c r="T90" s="105">
        <f t="shared" si="13"/>
        <v>0</v>
      </c>
    </row>
    <row r="91" spans="1:20" x14ac:dyDescent="0.25">
      <c r="A91" s="24"/>
      <c r="B91" s="39">
        <v>87</v>
      </c>
      <c r="C91" s="31">
        <f>'Celkové pořadí'!C90</f>
        <v>4</v>
      </c>
      <c r="D91" s="34" t="str">
        <f>'Celkové pořadí'!D90</f>
        <v>ANITA</v>
      </c>
      <c r="E91" s="103">
        <f>'Celkové pořadí'!E90</f>
        <v>13</v>
      </c>
      <c r="F91" s="32">
        <f>'Celkové pořadí'!F90</f>
        <v>0</v>
      </c>
      <c r="G91" s="32">
        <f>'Celkové pořadí'!G90</f>
        <v>0</v>
      </c>
      <c r="H91" s="32">
        <f>'Celkové pořadí'!H90</f>
        <v>0</v>
      </c>
      <c r="I91" s="32">
        <f>'Celkové pořadí'!I90</f>
        <v>0</v>
      </c>
      <c r="J91" s="32">
        <f>'Celkové pořadí'!J90</f>
        <v>13</v>
      </c>
      <c r="K91" s="33">
        <f>'Celkové pořadí'!K90</f>
        <v>0</v>
      </c>
      <c r="L91" s="32">
        <f>'Celkové pořadí'!L90</f>
        <v>0</v>
      </c>
      <c r="M91" s="23"/>
      <c r="N91" s="105">
        <f t="shared" si="8"/>
        <v>0</v>
      </c>
      <c r="O91" s="105">
        <f t="shared" si="14"/>
        <v>0</v>
      </c>
      <c r="P91" s="105">
        <f t="shared" si="9"/>
        <v>0</v>
      </c>
      <c r="Q91" s="105">
        <f t="shared" si="10"/>
        <v>0</v>
      </c>
      <c r="R91" s="105">
        <f t="shared" si="11"/>
        <v>6</v>
      </c>
      <c r="S91" s="105">
        <f t="shared" si="12"/>
        <v>0</v>
      </c>
      <c r="T91" s="105">
        <f t="shared" si="13"/>
        <v>0</v>
      </c>
    </row>
    <row r="92" spans="1:20" x14ac:dyDescent="0.25">
      <c r="A92" s="24"/>
      <c r="B92" s="39">
        <v>88</v>
      </c>
      <c r="C92" s="31">
        <f>'Celkové pořadí'!C91</f>
        <v>5</v>
      </c>
      <c r="D92" s="34" t="str">
        <f>'Celkové pořadí'!D91</f>
        <v>GLORIA</v>
      </c>
      <c r="E92" s="103">
        <f>'Celkové pořadí'!E91</f>
        <v>11</v>
      </c>
      <c r="F92" s="32">
        <f>'Celkové pořadí'!F91</f>
        <v>0</v>
      </c>
      <c r="G92" s="32">
        <f>'Celkové pořadí'!G91</f>
        <v>0</v>
      </c>
      <c r="H92" s="32">
        <f>'Celkové pořadí'!H91</f>
        <v>0</v>
      </c>
      <c r="I92" s="32">
        <f>'Celkové pořadí'!I91</f>
        <v>0</v>
      </c>
      <c r="J92" s="32">
        <f>'Celkové pořadí'!J91</f>
        <v>0</v>
      </c>
      <c r="K92" s="33">
        <f>'Celkové pořadí'!K91</f>
        <v>11</v>
      </c>
      <c r="L92" s="32">
        <f>'Celkové pořadí'!L91</f>
        <v>0</v>
      </c>
      <c r="M92" s="23"/>
      <c r="N92" s="105">
        <f t="shared" si="8"/>
        <v>0</v>
      </c>
      <c r="O92" s="105">
        <f t="shared" si="14"/>
        <v>0</v>
      </c>
      <c r="P92" s="105">
        <f t="shared" si="9"/>
        <v>0</v>
      </c>
      <c r="Q92" s="105">
        <f t="shared" si="10"/>
        <v>0</v>
      </c>
      <c r="R92" s="105">
        <f t="shared" si="11"/>
        <v>0</v>
      </c>
      <c r="S92" s="105">
        <f t="shared" si="12"/>
        <v>13</v>
      </c>
      <c r="T92" s="105">
        <f t="shared" si="13"/>
        <v>0</v>
      </c>
    </row>
    <row r="93" spans="1:20" x14ac:dyDescent="0.25">
      <c r="A93" s="24"/>
      <c r="B93" s="39">
        <v>89</v>
      </c>
      <c r="C93" s="31">
        <f>'Celkové pořadí'!C92</f>
        <v>5</v>
      </c>
      <c r="D93" s="34" t="str">
        <f>'Celkové pořadí'!D92</f>
        <v>FRIEDA</v>
      </c>
      <c r="E93" s="103">
        <f>'Celkové pořadí'!E92</f>
        <v>10</v>
      </c>
      <c r="F93" s="32">
        <f>'Celkové pořadí'!F92</f>
        <v>0</v>
      </c>
      <c r="G93" s="32">
        <f>'Celkové pořadí'!G92</f>
        <v>0</v>
      </c>
      <c r="H93" s="32">
        <f>'Celkové pořadí'!H92</f>
        <v>0</v>
      </c>
      <c r="I93" s="32">
        <f>'Celkové pořadí'!I92</f>
        <v>0</v>
      </c>
      <c r="J93" s="32">
        <f>'Celkové pořadí'!J92</f>
        <v>10</v>
      </c>
      <c r="K93" s="33">
        <f>'Celkové pořadí'!K92</f>
        <v>0</v>
      </c>
      <c r="L93" s="32">
        <f>'Celkové pořadí'!L92</f>
        <v>0</v>
      </c>
      <c r="M93" s="23"/>
      <c r="N93" s="105">
        <f t="shared" si="8"/>
        <v>0</v>
      </c>
      <c r="O93" s="105">
        <f t="shared" si="14"/>
        <v>0</v>
      </c>
      <c r="P93" s="105">
        <f t="shared" si="9"/>
        <v>0</v>
      </c>
      <c r="Q93" s="105">
        <f t="shared" si="10"/>
        <v>0</v>
      </c>
      <c r="R93" s="105">
        <f t="shared" si="11"/>
        <v>6</v>
      </c>
      <c r="S93" s="105">
        <f t="shared" si="12"/>
        <v>0</v>
      </c>
      <c r="T93" s="105">
        <f t="shared" si="13"/>
        <v>0</v>
      </c>
    </row>
    <row r="94" spans="1:20" x14ac:dyDescent="0.25">
      <c r="A94" s="24"/>
      <c r="B94" s="39">
        <v>90</v>
      </c>
      <c r="C94" s="31">
        <f>'Celkové pořadí'!C93</f>
        <v>1</v>
      </c>
      <c r="D94" s="34" t="str">
        <f>'Celkové pořadí'!D93</f>
        <v>H 12</v>
      </c>
      <c r="E94" s="103">
        <f>'Celkové pořadí'!E93</f>
        <v>10</v>
      </c>
      <c r="F94" s="32">
        <f>'Celkové pořadí'!F93</f>
        <v>0</v>
      </c>
      <c r="G94" s="32">
        <f>'Celkové pořadí'!G93</f>
        <v>10</v>
      </c>
      <c r="H94" s="32">
        <f>'Celkové pořadí'!H93</f>
        <v>0</v>
      </c>
      <c r="I94" s="32">
        <f>'Celkové pořadí'!I93</f>
        <v>0</v>
      </c>
      <c r="J94" s="32">
        <f>'Celkové pořadí'!J93</f>
        <v>0</v>
      </c>
      <c r="K94" s="33">
        <f>'Celkové pořadí'!K93</f>
        <v>0</v>
      </c>
      <c r="L94" s="32">
        <f>'Celkové pořadí'!L93</f>
        <v>0</v>
      </c>
      <c r="M94" s="23"/>
      <c r="N94" s="105">
        <f t="shared" si="8"/>
        <v>0</v>
      </c>
      <c r="O94" s="105">
        <f t="shared" si="14"/>
        <v>6</v>
      </c>
      <c r="P94" s="105">
        <f t="shared" si="9"/>
        <v>0</v>
      </c>
      <c r="Q94" s="105">
        <f t="shared" si="10"/>
        <v>0</v>
      </c>
      <c r="R94" s="105">
        <f t="shared" si="11"/>
        <v>0</v>
      </c>
      <c r="S94" s="105">
        <f t="shared" si="12"/>
        <v>0</v>
      </c>
      <c r="T94" s="105">
        <f t="shared" si="13"/>
        <v>0</v>
      </c>
    </row>
    <row r="95" spans="1:20" x14ac:dyDescent="0.25">
      <c r="A95" s="24"/>
      <c r="B95" s="39">
        <v>91</v>
      </c>
      <c r="C95" s="31">
        <f>'Celkové pořadí'!C94</f>
        <v>4</v>
      </c>
      <c r="D95" s="34" t="str">
        <f>'Celkové pořadí'!D94</f>
        <v>CANNETE</v>
      </c>
      <c r="E95" s="103">
        <f>'Celkové pořadí'!E94</f>
        <v>9</v>
      </c>
      <c r="F95" s="32">
        <f>'Celkové pořadí'!F94</f>
        <v>6</v>
      </c>
      <c r="G95" s="32">
        <f>'Celkové pořadí'!G94</f>
        <v>0</v>
      </c>
      <c r="H95" s="32">
        <f>'Celkové pořadí'!H94</f>
        <v>0</v>
      </c>
      <c r="I95" s="32">
        <f>'Celkové pořadí'!I94</f>
        <v>0</v>
      </c>
      <c r="J95" s="32">
        <f>'Celkové pořadí'!J94</f>
        <v>0</v>
      </c>
      <c r="K95" s="33">
        <f>'Celkové pořadí'!K94</f>
        <v>0</v>
      </c>
      <c r="L95" s="32">
        <f>'Celkové pořadí'!L94</f>
        <v>3</v>
      </c>
      <c r="M95" s="23"/>
      <c r="N95" s="105">
        <f t="shared" si="8"/>
        <v>5</v>
      </c>
      <c r="O95" s="105">
        <f t="shared" si="14"/>
        <v>0</v>
      </c>
      <c r="P95" s="105">
        <f t="shared" si="9"/>
        <v>0</v>
      </c>
      <c r="Q95" s="105">
        <f t="shared" si="10"/>
        <v>0</v>
      </c>
      <c r="R95" s="105">
        <f t="shared" si="11"/>
        <v>0</v>
      </c>
      <c r="S95" s="105">
        <f t="shared" si="12"/>
        <v>0</v>
      </c>
      <c r="T95" s="105">
        <f t="shared" si="13"/>
        <v>4</v>
      </c>
    </row>
    <row r="96" spans="1:20" x14ac:dyDescent="0.25">
      <c r="A96" s="24"/>
      <c r="B96" s="39">
        <v>92</v>
      </c>
      <c r="C96" s="31">
        <f>'Celkové pořadí'!C95</f>
        <v>5</v>
      </c>
      <c r="D96" s="34" t="str">
        <f>'Celkové pořadí'!D95</f>
        <v>HERZI 2</v>
      </c>
      <c r="E96" s="103">
        <f>'Celkové pořadí'!E95</f>
        <v>8</v>
      </c>
      <c r="F96" s="32">
        <f>'Celkové pořadí'!F95</f>
        <v>0</v>
      </c>
      <c r="G96" s="32">
        <f>'Celkové pořadí'!G95</f>
        <v>0</v>
      </c>
      <c r="H96" s="32">
        <f>'Celkové pořadí'!H95</f>
        <v>0</v>
      </c>
      <c r="I96" s="32">
        <f>'Celkové pořadí'!I95</f>
        <v>0</v>
      </c>
      <c r="J96" s="32">
        <f>'Celkové pořadí'!J95</f>
        <v>0</v>
      </c>
      <c r="K96" s="33">
        <f>'Celkové pořadí'!K95</f>
        <v>0</v>
      </c>
      <c r="L96" s="32">
        <f>'Celkové pořadí'!L95</f>
        <v>8</v>
      </c>
      <c r="M96" s="23"/>
      <c r="N96" s="105">
        <f t="shared" si="8"/>
        <v>0</v>
      </c>
      <c r="O96" s="105">
        <f t="shared" si="14"/>
        <v>0</v>
      </c>
      <c r="P96" s="105">
        <f t="shared" si="9"/>
        <v>0</v>
      </c>
      <c r="Q96" s="105">
        <f t="shared" si="10"/>
        <v>0</v>
      </c>
      <c r="R96" s="105">
        <f t="shared" si="11"/>
        <v>0</v>
      </c>
      <c r="S96" s="105">
        <f t="shared" si="12"/>
        <v>0</v>
      </c>
      <c r="T96" s="105">
        <f t="shared" si="13"/>
        <v>4</v>
      </c>
    </row>
    <row r="97" spans="1:20" x14ac:dyDescent="0.25">
      <c r="A97" s="24"/>
      <c r="B97" s="39">
        <v>93</v>
      </c>
      <c r="C97" s="31">
        <f>'Celkové pořadí'!C96</f>
        <v>4</v>
      </c>
      <c r="D97" s="34" t="str">
        <f>'Celkové pořadí'!D96</f>
        <v>COSTA NOSTRA</v>
      </c>
      <c r="E97" s="103">
        <f>'Celkové pořadí'!E96</f>
        <v>7</v>
      </c>
      <c r="F97" s="32">
        <f>'Celkové pořadí'!F96</f>
        <v>0</v>
      </c>
      <c r="G97" s="32">
        <f>'Celkové pořadí'!G96</f>
        <v>0</v>
      </c>
      <c r="H97" s="32">
        <f>'Celkové pořadí'!H96</f>
        <v>0</v>
      </c>
      <c r="I97" s="32">
        <f>'Celkové pořadí'!I96</f>
        <v>0</v>
      </c>
      <c r="J97" s="32">
        <f>'Celkové pořadí'!J96</f>
        <v>0</v>
      </c>
      <c r="K97" s="33">
        <f>'Celkové pořadí'!K96</f>
        <v>7</v>
      </c>
      <c r="L97" s="32">
        <f>'Celkové pořadí'!L96</f>
        <v>0</v>
      </c>
      <c r="M97" s="23"/>
      <c r="N97" s="105">
        <f t="shared" si="8"/>
        <v>0</v>
      </c>
      <c r="O97" s="105">
        <f t="shared" si="14"/>
        <v>0</v>
      </c>
      <c r="P97" s="105">
        <f t="shared" si="9"/>
        <v>0</v>
      </c>
      <c r="Q97" s="105">
        <f t="shared" si="10"/>
        <v>0</v>
      </c>
      <c r="R97" s="105">
        <f t="shared" si="11"/>
        <v>0</v>
      </c>
      <c r="S97" s="105">
        <f t="shared" si="12"/>
        <v>13</v>
      </c>
      <c r="T97" s="105">
        <f t="shared" si="13"/>
        <v>0</v>
      </c>
    </row>
    <row r="98" spans="1:20" x14ac:dyDescent="0.25">
      <c r="A98" s="24"/>
      <c r="B98" s="39">
        <v>94</v>
      </c>
      <c r="C98" s="31">
        <f>'Celkové pořadí'!C97</f>
        <v>4</v>
      </c>
      <c r="D98" s="34" t="str">
        <f>'Celkové pořadí'!D97</f>
        <v>PINTA</v>
      </c>
      <c r="E98" s="103">
        <f>'Celkové pořadí'!E97</f>
        <v>6</v>
      </c>
      <c r="F98" s="32">
        <f>'Celkové pořadí'!F97</f>
        <v>0</v>
      </c>
      <c r="G98" s="32">
        <f>'Celkové pořadí'!G97</f>
        <v>0</v>
      </c>
      <c r="H98" s="32">
        <f>'Celkové pořadí'!H97</f>
        <v>5</v>
      </c>
      <c r="I98" s="32">
        <f>'Celkové pořadí'!I97</f>
        <v>0</v>
      </c>
      <c r="J98" s="32">
        <f>'Celkové pořadí'!J97</f>
        <v>1</v>
      </c>
      <c r="K98" s="33">
        <f>'Celkové pořadí'!K97</f>
        <v>0</v>
      </c>
      <c r="L98" s="32">
        <f>'Celkové pořadí'!L97</f>
        <v>0</v>
      </c>
      <c r="M98" s="23"/>
      <c r="N98" s="105">
        <f t="shared" si="8"/>
        <v>0</v>
      </c>
      <c r="O98" s="105">
        <f t="shared" si="14"/>
        <v>0</v>
      </c>
      <c r="P98" s="105">
        <f t="shared" si="9"/>
        <v>12</v>
      </c>
      <c r="Q98" s="105">
        <f t="shared" si="10"/>
        <v>0</v>
      </c>
      <c r="R98" s="105">
        <f t="shared" si="11"/>
        <v>6</v>
      </c>
      <c r="S98" s="105">
        <f t="shared" si="12"/>
        <v>0</v>
      </c>
      <c r="T98" s="105">
        <f t="shared" si="13"/>
        <v>0</v>
      </c>
    </row>
    <row r="99" spans="1:20" x14ac:dyDescent="0.25">
      <c r="A99" s="24"/>
      <c r="B99" s="39">
        <v>95</v>
      </c>
      <c r="C99" s="31">
        <f>'Celkové pořadí'!C98</f>
        <v>4</v>
      </c>
      <c r="D99" s="34" t="str">
        <f>'Celkové pořadí'!D98</f>
        <v>SANGRIA</v>
      </c>
      <c r="E99" s="103">
        <f>'Celkové pořadí'!E98</f>
        <v>6</v>
      </c>
      <c r="F99" s="32">
        <f>'Celkové pořadí'!F98</f>
        <v>0</v>
      </c>
      <c r="G99" s="32">
        <f>'Celkové pořadí'!G98</f>
        <v>6</v>
      </c>
      <c r="H99" s="32">
        <f>'Celkové pořadí'!H98</f>
        <v>0</v>
      </c>
      <c r="I99" s="32">
        <f>'Celkové pořadí'!I98</f>
        <v>0</v>
      </c>
      <c r="J99" s="32">
        <f>'Celkové pořadí'!J98</f>
        <v>0</v>
      </c>
      <c r="K99" s="33">
        <f>'Celkové pořadí'!K98</f>
        <v>0</v>
      </c>
      <c r="L99" s="32">
        <f>'Celkové pořadí'!L98</f>
        <v>0</v>
      </c>
      <c r="M99" s="23"/>
      <c r="N99" s="105">
        <f t="shared" si="8"/>
        <v>0</v>
      </c>
      <c r="O99" s="105">
        <f t="shared" si="14"/>
        <v>6</v>
      </c>
      <c r="P99" s="105">
        <f t="shared" si="9"/>
        <v>0</v>
      </c>
      <c r="Q99" s="105">
        <f t="shared" si="10"/>
        <v>0</v>
      </c>
      <c r="R99" s="105">
        <f t="shared" si="11"/>
        <v>0</v>
      </c>
      <c r="S99" s="105">
        <f t="shared" si="12"/>
        <v>0</v>
      </c>
      <c r="T99" s="105">
        <f t="shared" si="13"/>
        <v>0</v>
      </c>
    </row>
    <row r="100" spans="1:20" x14ac:dyDescent="0.25">
      <c r="A100" s="24"/>
      <c r="B100" s="39">
        <v>96</v>
      </c>
      <c r="C100" s="31">
        <f>'Celkové pořadí'!C99</f>
        <v>4</v>
      </c>
      <c r="D100" s="34" t="str">
        <f>'Celkové pořadí'!D99</f>
        <v>SANTANA</v>
      </c>
      <c r="E100" s="103">
        <f>'Celkové pořadí'!E99</f>
        <v>6</v>
      </c>
      <c r="F100" s="32">
        <f>'Celkové pořadí'!F99</f>
        <v>0</v>
      </c>
      <c r="G100" s="32">
        <f>'Celkové pořadí'!G99</f>
        <v>0</v>
      </c>
      <c r="H100" s="32">
        <f>'Celkové pořadí'!H99</f>
        <v>0</v>
      </c>
      <c r="I100" s="32">
        <f>'Celkové pořadí'!I99</f>
        <v>0</v>
      </c>
      <c r="J100" s="32">
        <f>'Celkové pořadí'!J99</f>
        <v>0</v>
      </c>
      <c r="K100" s="33">
        <f>'Celkové pořadí'!K99</f>
        <v>6</v>
      </c>
      <c r="L100" s="32">
        <f>'Celkové pořadí'!L99</f>
        <v>0</v>
      </c>
      <c r="M100" s="23"/>
      <c r="N100" s="105">
        <f t="shared" si="8"/>
        <v>0</v>
      </c>
      <c r="O100" s="105">
        <f t="shared" si="14"/>
        <v>0</v>
      </c>
      <c r="P100" s="105">
        <f t="shared" si="9"/>
        <v>0</v>
      </c>
      <c r="Q100" s="105">
        <f t="shared" si="10"/>
        <v>0</v>
      </c>
      <c r="R100" s="105">
        <f t="shared" si="11"/>
        <v>0</v>
      </c>
      <c r="S100" s="105">
        <f t="shared" si="12"/>
        <v>13</v>
      </c>
      <c r="T100" s="105">
        <f t="shared" si="13"/>
        <v>0</v>
      </c>
    </row>
    <row r="101" spans="1:20" x14ac:dyDescent="0.25">
      <c r="A101" s="24"/>
      <c r="B101" s="39">
        <v>97</v>
      </c>
      <c r="C101" s="31">
        <f>'Celkové pořadí'!C100</f>
        <v>4</v>
      </c>
      <c r="D101" s="34" t="str">
        <f>'Celkové pořadí'!D100</f>
        <v>BELLA (LC)</v>
      </c>
      <c r="E101" s="103">
        <f>'Celkové pořadí'!E100</f>
        <v>5</v>
      </c>
      <c r="F101" s="32">
        <f>'Celkové pořadí'!F100</f>
        <v>0</v>
      </c>
      <c r="G101" s="32">
        <f>'Celkové pořadí'!G100</f>
        <v>0</v>
      </c>
      <c r="H101" s="32">
        <f>'Celkové pořadí'!H100</f>
        <v>0</v>
      </c>
      <c r="I101" s="32">
        <f>'Celkové pořadí'!I100</f>
        <v>0</v>
      </c>
      <c r="J101" s="32">
        <f>'Celkové pořadí'!J100</f>
        <v>0</v>
      </c>
      <c r="K101" s="33">
        <f>'Celkové pořadí'!K100</f>
        <v>0</v>
      </c>
      <c r="L101" s="32">
        <f>'Celkové pořadí'!L100</f>
        <v>5</v>
      </c>
      <c r="M101" s="23"/>
      <c r="N101" s="105">
        <f t="shared" si="8"/>
        <v>0</v>
      </c>
      <c r="O101" s="105">
        <f t="shared" si="14"/>
        <v>0</v>
      </c>
      <c r="P101" s="105">
        <f t="shared" si="9"/>
        <v>0</v>
      </c>
      <c r="Q101" s="105">
        <f t="shared" si="10"/>
        <v>0</v>
      </c>
      <c r="R101" s="105">
        <f t="shared" si="11"/>
        <v>0</v>
      </c>
      <c r="S101" s="105">
        <f t="shared" si="12"/>
        <v>0</v>
      </c>
      <c r="T101" s="105">
        <f t="shared" si="13"/>
        <v>4</v>
      </c>
    </row>
    <row r="102" spans="1:20" x14ac:dyDescent="0.25">
      <c r="A102" s="24"/>
      <c r="B102" s="39">
        <v>98</v>
      </c>
      <c r="C102" s="31">
        <f>'Celkové pořadí'!C101</f>
        <v>5</v>
      </c>
      <c r="D102" s="34" t="str">
        <f>'Celkové pořadí'!D101</f>
        <v>KLAUDIE</v>
      </c>
      <c r="E102" s="103">
        <f>'Celkové pořadí'!E101</f>
        <v>2</v>
      </c>
      <c r="F102" s="32">
        <f>'Celkové pořadí'!F101</f>
        <v>0</v>
      </c>
      <c r="G102" s="32">
        <f>'Celkové pořadí'!G101</f>
        <v>0</v>
      </c>
      <c r="H102" s="32">
        <f>'Celkové pořadí'!H101</f>
        <v>0</v>
      </c>
      <c r="I102" s="32">
        <f>'Celkové pořadí'!I101</f>
        <v>0</v>
      </c>
      <c r="J102" s="32">
        <f>'Celkové pořadí'!J101</f>
        <v>0</v>
      </c>
      <c r="K102" s="33">
        <f>'Celkové pořadí'!K101</f>
        <v>0</v>
      </c>
      <c r="L102" s="32">
        <f>'Celkové pořadí'!L101</f>
        <v>2</v>
      </c>
      <c r="M102" s="23"/>
      <c r="N102" s="105">
        <f t="shared" si="8"/>
        <v>0</v>
      </c>
      <c r="O102" s="105">
        <f t="shared" si="14"/>
        <v>0</v>
      </c>
      <c r="P102" s="105">
        <f t="shared" si="9"/>
        <v>0</v>
      </c>
      <c r="Q102" s="105">
        <f t="shared" si="10"/>
        <v>0</v>
      </c>
      <c r="R102" s="105">
        <f t="shared" si="11"/>
        <v>0</v>
      </c>
      <c r="S102" s="105">
        <f t="shared" si="12"/>
        <v>0</v>
      </c>
      <c r="T102" s="105">
        <f t="shared" si="13"/>
        <v>4</v>
      </c>
    </row>
    <row r="103" spans="1:20" x14ac:dyDescent="0.25">
      <c r="A103" s="24"/>
      <c r="B103" s="39">
        <v>99</v>
      </c>
      <c r="C103" s="31">
        <f>'Celkové pořadí'!C102</f>
        <v>5</v>
      </c>
      <c r="D103" s="34" t="str">
        <f>'Celkové pořadí'!D102</f>
        <v>NEPTUN</v>
      </c>
      <c r="E103" s="103">
        <f>'Celkové pořadí'!E102</f>
        <v>2</v>
      </c>
      <c r="F103" s="32">
        <f>'Celkové pořadí'!F102</f>
        <v>0</v>
      </c>
      <c r="G103" s="32">
        <f>'Celkové pořadí'!G102</f>
        <v>0</v>
      </c>
      <c r="H103" s="32">
        <f>'Celkové pořadí'!H102</f>
        <v>2</v>
      </c>
      <c r="I103" s="32">
        <f>'Celkové pořadí'!I102</f>
        <v>0</v>
      </c>
      <c r="J103" s="32">
        <f>'Celkové pořadí'!J102</f>
        <v>0</v>
      </c>
      <c r="K103" s="33">
        <f>'Celkové pořadí'!K102</f>
        <v>0</v>
      </c>
      <c r="L103" s="32">
        <f>'Celkové pořadí'!L102</f>
        <v>0</v>
      </c>
      <c r="M103" s="23"/>
      <c r="N103" s="105">
        <f t="shared" si="8"/>
        <v>0</v>
      </c>
      <c r="O103" s="105">
        <f t="shared" si="14"/>
        <v>0</v>
      </c>
      <c r="P103" s="105">
        <f t="shared" si="9"/>
        <v>12</v>
      </c>
      <c r="Q103" s="105">
        <f t="shared" si="10"/>
        <v>0</v>
      </c>
      <c r="R103" s="105">
        <f t="shared" si="11"/>
        <v>0</v>
      </c>
      <c r="S103" s="105">
        <f t="shared" si="12"/>
        <v>0</v>
      </c>
      <c r="T103" s="105">
        <f t="shared" si="13"/>
        <v>0</v>
      </c>
    </row>
    <row r="104" spans="1:20" x14ac:dyDescent="0.25">
      <c r="A104" s="24"/>
      <c r="B104" s="39">
        <v>100</v>
      </c>
      <c r="C104" s="31">
        <f>'Celkové pořadí'!C103</f>
        <v>4</v>
      </c>
      <c r="D104" s="34" t="str">
        <f>'Celkové pořadí'!D103</f>
        <v>MIRA</v>
      </c>
      <c r="E104" s="103">
        <f>'Celkové pořadí'!E103</f>
        <v>2</v>
      </c>
      <c r="F104" s="32">
        <f>'Celkové pořadí'!F103</f>
        <v>0</v>
      </c>
      <c r="G104" s="32">
        <f>'Celkové pořadí'!G103</f>
        <v>0</v>
      </c>
      <c r="H104" s="32">
        <f>'Celkové pořadí'!H103</f>
        <v>0</v>
      </c>
      <c r="I104" s="32">
        <f>'Celkové pořadí'!I103</f>
        <v>0</v>
      </c>
      <c r="J104" s="32">
        <f>'Celkové pořadí'!J103</f>
        <v>0</v>
      </c>
      <c r="K104" s="33">
        <f>'Celkové pořadí'!K103</f>
        <v>2</v>
      </c>
      <c r="L104" s="32">
        <f>'Celkové pořadí'!L103</f>
        <v>0</v>
      </c>
      <c r="M104" s="23"/>
      <c r="N104" s="105">
        <f t="shared" si="8"/>
        <v>0</v>
      </c>
      <c r="O104" s="105">
        <f t="shared" si="14"/>
        <v>0</v>
      </c>
      <c r="P104" s="105">
        <f t="shared" si="9"/>
        <v>0</v>
      </c>
      <c r="Q104" s="105">
        <f t="shared" si="10"/>
        <v>0</v>
      </c>
      <c r="R104" s="105">
        <f t="shared" si="11"/>
        <v>0</v>
      </c>
      <c r="S104" s="105">
        <f t="shared" si="12"/>
        <v>13</v>
      </c>
      <c r="T104" s="105">
        <f t="shared" si="13"/>
        <v>0</v>
      </c>
    </row>
    <row r="105" spans="1:20" x14ac:dyDescent="0.25">
      <c r="A105" s="24"/>
      <c r="B105" s="39">
        <v>101</v>
      </c>
      <c r="C105" s="31">
        <f>'Celkové pořadí'!C104</f>
        <v>5</v>
      </c>
      <c r="D105" s="34" t="str">
        <f>'Celkové pořadí'!D104</f>
        <v>BELLA (TC)</v>
      </c>
      <c r="E105" s="103">
        <f>'Celkové pořadí'!E104</f>
        <v>1</v>
      </c>
      <c r="F105" s="32">
        <f>'Celkové pořadí'!F104</f>
        <v>0</v>
      </c>
      <c r="G105" s="32">
        <f>'Celkové pořadí'!G104</f>
        <v>0</v>
      </c>
      <c r="H105" s="32">
        <f>'Celkové pořadí'!H104</f>
        <v>0</v>
      </c>
      <c r="I105" s="32">
        <f>'Celkové pořadí'!I104</f>
        <v>0</v>
      </c>
      <c r="J105" s="32">
        <f>'Celkové pořadí'!J104</f>
        <v>1</v>
      </c>
      <c r="K105" s="33">
        <f>'Celkové pořadí'!K104</f>
        <v>0</v>
      </c>
      <c r="L105" s="32">
        <f>'Celkové pořadí'!L104</f>
        <v>0</v>
      </c>
      <c r="M105" s="23"/>
      <c r="N105" s="105">
        <f t="shared" si="8"/>
        <v>0</v>
      </c>
      <c r="O105" s="105">
        <f t="shared" si="14"/>
        <v>0</v>
      </c>
      <c r="P105" s="105">
        <f t="shared" si="9"/>
        <v>0</v>
      </c>
      <c r="Q105" s="105">
        <f t="shared" si="10"/>
        <v>0</v>
      </c>
      <c r="R105" s="105">
        <f t="shared" si="11"/>
        <v>6</v>
      </c>
      <c r="S105" s="105">
        <f t="shared" si="12"/>
        <v>0</v>
      </c>
      <c r="T105" s="105">
        <f t="shared" si="13"/>
        <v>0</v>
      </c>
    </row>
    <row r="106" spans="1:20" x14ac:dyDescent="0.25">
      <c r="A106" s="24"/>
      <c r="B106" s="39">
        <v>102</v>
      </c>
      <c r="C106" s="31">
        <f>'Celkové pořadí'!C105</f>
        <v>5</v>
      </c>
      <c r="D106" s="34" t="str">
        <f>'Celkové pořadí'!D105</f>
        <v>COLUMBIA</v>
      </c>
      <c r="E106" s="103">
        <f>'Celkové pořadí'!E105</f>
        <v>1</v>
      </c>
      <c r="F106" s="32">
        <f>'Celkové pořadí'!F105</f>
        <v>0</v>
      </c>
      <c r="G106" s="32">
        <f>'Celkové pořadí'!G105</f>
        <v>0</v>
      </c>
      <c r="H106" s="32">
        <f>'Celkové pořadí'!H105</f>
        <v>0</v>
      </c>
      <c r="I106" s="32">
        <f>'Celkové pořadí'!I105</f>
        <v>0</v>
      </c>
      <c r="J106" s="32">
        <f>'Celkové pořadí'!J105</f>
        <v>1</v>
      </c>
      <c r="K106" s="33">
        <f>'Celkové pořadí'!K105</f>
        <v>0</v>
      </c>
      <c r="L106" s="32">
        <f>'Celkové pořadí'!L105</f>
        <v>0</v>
      </c>
      <c r="M106" s="23"/>
      <c r="N106" s="105">
        <f t="shared" si="8"/>
        <v>0</v>
      </c>
      <c r="O106" s="105">
        <f t="shared" si="14"/>
        <v>0</v>
      </c>
      <c r="P106" s="105">
        <f t="shared" si="9"/>
        <v>0</v>
      </c>
      <c r="Q106" s="105">
        <f t="shared" si="10"/>
        <v>0</v>
      </c>
      <c r="R106" s="105">
        <f t="shared" si="11"/>
        <v>6</v>
      </c>
      <c r="S106" s="105">
        <f t="shared" si="12"/>
        <v>0</v>
      </c>
      <c r="T106" s="105">
        <f t="shared" si="13"/>
        <v>0</v>
      </c>
    </row>
    <row r="107" spans="1:20" x14ac:dyDescent="0.25">
      <c r="A107" s="24"/>
      <c r="B107" s="39">
        <v>103</v>
      </c>
      <c r="C107" s="31">
        <f>'Celkové pořadí'!C106</f>
        <v>5</v>
      </c>
      <c r="D107" s="34" t="str">
        <f>'Celkové pořadí'!D106</f>
        <v>ORION</v>
      </c>
      <c r="E107" s="103">
        <f>'Celkové pořadí'!E106</f>
        <v>1</v>
      </c>
      <c r="F107" s="32">
        <f>'Celkové pořadí'!F106</f>
        <v>0</v>
      </c>
      <c r="G107" s="32">
        <f>'Celkové pořadí'!G106</f>
        <v>0</v>
      </c>
      <c r="H107" s="32">
        <f>'Celkové pořadí'!H106</f>
        <v>0</v>
      </c>
      <c r="I107" s="32">
        <f>'Celkové pořadí'!I106</f>
        <v>0</v>
      </c>
      <c r="J107" s="32">
        <f>'Celkové pořadí'!J106</f>
        <v>0</v>
      </c>
      <c r="K107" s="33">
        <f>'Celkové pořadí'!K106</f>
        <v>1</v>
      </c>
      <c r="L107" s="32">
        <f>'Celkové pořadí'!L106</f>
        <v>0</v>
      </c>
      <c r="M107" s="23"/>
      <c r="N107" s="105">
        <f t="shared" si="8"/>
        <v>0</v>
      </c>
      <c r="O107" s="105">
        <f t="shared" si="14"/>
        <v>0</v>
      </c>
      <c r="P107" s="105">
        <f t="shared" si="9"/>
        <v>0</v>
      </c>
      <c r="Q107" s="105">
        <f t="shared" si="10"/>
        <v>0</v>
      </c>
      <c r="R107" s="105">
        <f t="shared" si="11"/>
        <v>0</v>
      </c>
      <c r="S107" s="105">
        <f t="shared" si="12"/>
        <v>13</v>
      </c>
      <c r="T107" s="105">
        <f t="shared" si="13"/>
        <v>0</v>
      </c>
    </row>
    <row r="108" spans="1:20" x14ac:dyDescent="0.25">
      <c r="A108" s="24"/>
      <c r="B108" s="39">
        <v>104</v>
      </c>
      <c r="C108" s="31">
        <f>'Celkové pořadí'!C107</f>
        <v>5</v>
      </c>
      <c r="D108" s="34" t="str">
        <f>'Celkové pořadí'!D107</f>
        <v>TEREZA</v>
      </c>
      <c r="E108" s="103">
        <f>'Celkové pořadí'!E107</f>
        <v>1</v>
      </c>
      <c r="F108" s="32">
        <f>'Celkové pořadí'!F107</f>
        <v>0</v>
      </c>
      <c r="G108" s="32">
        <f>'Celkové pořadí'!G107</f>
        <v>0</v>
      </c>
      <c r="H108" s="32">
        <f>'Celkové pořadí'!H107</f>
        <v>0</v>
      </c>
      <c r="I108" s="32">
        <f>'Celkové pořadí'!I107</f>
        <v>0</v>
      </c>
      <c r="J108" s="32">
        <f>'Celkové pořadí'!J107</f>
        <v>1</v>
      </c>
      <c r="K108" s="33">
        <f>'Celkové pořadí'!K107</f>
        <v>0</v>
      </c>
      <c r="L108" s="32">
        <f>'Celkové pořadí'!L107</f>
        <v>0</v>
      </c>
      <c r="M108" s="23"/>
      <c r="N108" s="105">
        <f t="shared" si="8"/>
        <v>0</v>
      </c>
      <c r="O108" s="105">
        <f t="shared" si="14"/>
        <v>0</v>
      </c>
      <c r="P108" s="105">
        <f t="shared" si="9"/>
        <v>0</v>
      </c>
      <c r="Q108" s="105">
        <f t="shared" si="10"/>
        <v>0</v>
      </c>
      <c r="R108" s="105">
        <f t="shared" si="11"/>
        <v>6</v>
      </c>
      <c r="S108" s="105">
        <f t="shared" si="12"/>
        <v>0</v>
      </c>
      <c r="T108" s="105">
        <f t="shared" si="13"/>
        <v>0</v>
      </c>
    </row>
    <row r="109" spans="1:20" x14ac:dyDescent="0.25">
      <c r="A109" s="24"/>
      <c r="B109" s="39">
        <v>105</v>
      </c>
      <c r="C109" s="31">
        <f>'Celkové pořadí'!C108</f>
        <v>4</v>
      </c>
      <c r="D109" s="34" t="str">
        <f>'Celkové pořadí'!D108</f>
        <v>WASAGA</v>
      </c>
      <c r="E109" s="103">
        <f>'Celkové pořadí'!E108</f>
        <v>1</v>
      </c>
      <c r="F109" s="32">
        <f>'Celkové pořadí'!F108</f>
        <v>0</v>
      </c>
      <c r="G109" s="32">
        <f>'Celkové pořadí'!G108</f>
        <v>0</v>
      </c>
      <c r="H109" s="32">
        <f>'Celkové pořadí'!H108</f>
        <v>0</v>
      </c>
      <c r="I109" s="32">
        <f>'Celkové pořadí'!I108</f>
        <v>0</v>
      </c>
      <c r="J109" s="32">
        <f>'Celkové pořadí'!J108</f>
        <v>1</v>
      </c>
      <c r="K109" s="33">
        <f>'Celkové pořadí'!K108</f>
        <v>0</v>
      </c>
      <c r="L109" s="32">
        <f>'Celkové pořadí'!L108</f>
        <v>0</v>
      </c>
      <c r="M109" s="23"/>
      <c r="N109" s="105">
        <f t="shared" si="8"/>
        <v>0</v>
      </c>
      <c r="O109" s="105">
        <f t="shared" si="14"/>
        <v>0</v>
      </c>
      <c r="P109" s="105">
        <f t="shared" si="9"/>
        <v>0</v>
      </c>
      <c r="Q109" s="105">
        <f t="shared" si="10"/>
        <v>0</v>
      </c>
      <c r="R109" s="105">
        <f t="shared" si="11"/>
        <v>6</v>
      </c>
      <c r="S109" s="105">
        <f t="shared" si="12"/>
        <v>0</v>
      </c>
      <c r="T109" s="105">
        <f t="shared" si="13"/>
        <v>0</v>
      </c>
    </row>
    <row r="110" spans="1:20" x14ac:dyDescent="0.25">
      <c r="A110" s="24"/>
      <c r="B110" s="39">
        <v>106</v>
      </c>
      <c r="C110" s="31">
        <f>'Celkové pořadí'!C109</f>
        <v>1</v>
      </c>
      <c r="D110" s="34" t="str">
        <f>'Celkové pořadí'!D109</f>
        <v>BARKA</v>
      </c>
      <c r="E110" s="103">
        <f>'Celkové pořadí'!E109</f>
        <v>1</v>
      </c>
      <c r="F110" s="32">
        <f>'Celkové pořadí'!F109</f>
        <v>0</v>
      </c>
      <c r="G110" s="32">
        <f>'Celkové pořadí'!G109</f>
        <v>0</v>
      </c>
      <c r="H110" s="32">
        <f>'Celkové pořadí'!H109</f>
        <v>0</v>
      </c>
      <c r="I110" s="32">
        <f>'Celkové pořadí'!I109</f>
        <v>1</v>
      </c>
      <c r="J110" s="32">
        <f>'Celkové pořadí'!J109</f>
        <v>0</v>
      </c>
      <c r="K110" s="33">
        <f>'Celkové pořadí'!K109</f>
        <v>0</v>
      </c>
      <c r="L110" s="32">
        <f>'Celkové pořadí'!L109</f>
        <v>0</v>
      </c>
      <c r="M110" s="23"/>
      <c r="N110" s="105">
        <f t="shared" si="8"/>
        <v>0</v>
      </c>
      <c r="O110" s="105">
        <f t="shared" si="14"/>
        <v>0</v>
      </c>
      <c r="P110" s="105">
        <f t="shared" si="9"/>
        <v>0</v>
      </c>
      <c r="Q110" s="105">
        <f t="shared" si="10"/>
        <v>12</v>
      </c>
      <c r="R110" s="105">
        <f t="shared" si="11"/>
        <v>0</v>
      </c>
      <c r="S110" s="105">
        <f t="shared" si="12"/>
        <v>0</v>
      </c>
      <c r="T110" s="105">
        <f t="shared" si="13"/>
        <v>0</v>
      </c>
    </row>
    <row r="111" spans="1:20" x14ac:dyDescent="0.25">
      <c r="A111" s="24"/>
      <c r="B111" s="39">
        <v>107</v>
      </c>
      <c r="C111" s="31">
        <f>'Celkové pořadí'!C110</f>
        <v>0</v>
      </c>
      <c r="D111" s="34">
        <f>'Celkové pořadí'!D110</f>
        <v>0</v>
      </c>
      <c r="E111" s="103">
        <f>'Celkové pořadí'!E110</f>
        <v>0</v>
      </c>
      <c r="F111" s="32">
        <f>'Celkové pořadí'!F110</f>
        <v>0</v>
      </c>
      <c r="G111" s="32">
        <f>'Celkové pořadí'!G110</f>
        <v>0</v>
      </c>
      <c r="H111" s="32">
        <f>'Celkové pořadí'!H110</f>
        <v>0</v>
      </c>
      <c r="I111" s="32">
        <f>'Celkové pořadí'!I110</f>
        <v>0</v>
      </c>
      <c r="J111" s="32">
        <f>'Celkové pořadí'!J110</f>
        <v>0</v>
      </c>
      <c r="K111" s="33">
        <f>'Celkové pořadí'!K110</f>
        <v>0</v>
      </c>
      <c r="L111" s="32">
        <f>'Celkové pořadí'!L110</f>
        <v>0</v>
      </c>
      <c r="M111" s="23"/>
      <c r="N111" s="105">
        <f t="shared" si="8"/>
        <v>0</v>
      </c>
      <c r="O111" s="105">
        <f t="shared" si="14"/>
        <v>0</v>
      </c>
      <c r="P111" s="105">
        <f t="shared" si="9"/>
        <v>0</v>
      </c>
      <c r="Q111" s="105">
        <f t="shared" si="10"/>
        <v>0</v>
      </c>
      <c r="R111" s="105">
        <f t="shared" si="11"/>
        <v>0</v>
      </c>
      <c r="S111" s="105">
        <f t="shared" si="12"/>
        <v>0</v>
      </c>
      <c r="T111" s="105">
        <f t="shared" si="13"/>
        <v>0</v>
      </c>
    </row>
    <row r="112" spans="1:20" x14ac:dyDescent="0.25">
      <c r="A112" s="24"/>
      <c r="B112" s="39">
        <v>108</v>
      </c>
      <c r="C112" s="31">
        <f>'Celkové pořadí'!C111</f>
        <v>0</v>
      </c>
      <c r="D112" s="34">
        <f>'Celkové pořadí'!D111</f>
        <v>0</v>
      </c>
      <c r="E112" s="103">
        <f>'Celkové pořadí'!E111</f>
        <v>0</v>
      </c>
      <c r="F112" s="32">
        <f>'Celkové pořadí'!F111</f>
        <v>0</v>
      </c>
      <c r="G112" s="32">
        <f>'Celkové pořadí'!G111</f>
        <v>0</v>
      </c>
      <c r="H112" s="32">
        <f>'Celkové pořadí'!H111</f>
        <v>0</v>
      </c>
      <c r="I112" s="32">
        <f>'Celkové pořadí'!I111</f>
        <v>0</v>
      </c>
      <c r="J112" s="32">
        <f>'Celkové pořadí'!J111</f>
        <v>0</v>
      </c>
      <c r="K112" s="33">
        <f>'Celkové pořadí'!K111</f>
        <v>0</v>
      </c>
      <c r="L112" s="32">
        <f>'Celkové pořadí'!L111</f>
        <v>0</v>
      </c>
      <c r="M112" s="23"/>
      <c r="N112" s="105">
        <f t="shared" si="8"/>
        <v>0</v>
      </c>
      <c r="O112" s="105">
        <f t="shared" si="14"/>
        <v>0</v>
      </c>
      <c r="P112" s="105">
        <f t="shared" si="9"/>
        <v>0</v>
      </c>
      <c r="Q112" s="105">
        <f t="shared" si="10"/>
        <v>0</v>
      </c>
      <c r="R112" s="105">
        <f t="shared" si="11"/>
        <v>0</v>
      </c>
      <c r="S112" s="105">
        <f t="shared" si="12"/>
        <v>0</v>
      </c>
      <c r="T112" s="105">
        <f t="shared" si="13"/>
        <v>0</v>
      </c>
    </row>
    <row r="113" spans="1:20" x14ac:dyDescent="0.25">
      <c r="A113" s="24"/>
      <c r="B113" s="39">
        <v>109</v>
      </c>
      <c r="C113" s="31">
        <f>'Celkové pořadí'!C112</f>
        <v>0</v>
      </c>
      <c r="D113" s="34">
        <f>'Celkové pořadí'!D112</f>
        <v>0</v>
      </c>
      <c r="E113" s="103">
        <f>'Celkové pořadí'!E112</f>
        <v>0</v>
      </c>
      <c r="F113" s="32">
        <f>'Celkové pořadí'!F112</f>
        <v>0</v>
      </c>
      <c r="G113" s="32">
        <f>'Celkové pořadí'!G112</f>
        <v>0</v>
      </c>
      <c r="H113" s="32">
        <f>'Celkové pořadí'!H112</f>
        <v>0</v>
      </c>
      <c r="I113" s="32">
        <f>'Celkové pořadí'!I112</f>
        <v>0</v>
      </c>
      <c r="J113" s="32">
        <f>'Celkové pořadí'!J112</f>
        <v>0</v>
      </c>
      <c r="K113" s="33">
        <f>'Celkové pořadí'!K112</f>
        <v>0</v>
      </c>
      <c r="L113" s="32">
        <f>'Celkové pořadí'!L112</f>
        <v>0</v>
      </c>
      <c r="M113" s="23"/>
      <c r="N113" s="105">
        <f t="shared" si="8"/>
        <v>0</v>
      </c>
      <c r="O113" s="105">
        <f t="shared" si="14"/>
        <v>0</v>
      </c>
      <c r="P113" s="105">
        <f t="shared" si="9"/>
        <v>0</v>
      </c>
      <c r="Q113" s="105">
        <f t="shared" si="10"/>
        <v>0</v>
      </c>
      <c r="R113" s="105">
        <f t="shared" si="11"/>
        <v>0</v>
      </c>
      <c r="S113" s="105">
        <f t="shared" si="12"/>
        <v>0</v>
      </c>
      <c r="T113" s="105">
        <f t="shared" si="13"/>
        <v>0</v>
      </c>
    </row>
    <row r="114" spans="1:20" x14ac:dyDescent="0.25">
      <c r="A114" s="24"/>
      <c r="B114" s="39">
        <v>110</v>
      </c>
      <c r="C114" s="31">
        <f>'Celkové pořadí'!C113</f>
        <v>0</v>
      </c>
      <c r="D114" s="34">
        <f>'Celkové pořadí'!D113</f>
        <v>0</v>
      </c>
      <c r="E114" s="103">
        <f>'Celkové pořadí'!E113</f>
        <v>0</v>
      </c>
      <c r="F114" s="32">
        <f>'Celkové pořadí'!F113</f>
        <v>0</v>
      </c>
      <c r="G114" s="32">
        <f>'Celkové pořadí'!G113</f>
        <v>0</v>
      </c>
      <c r="H114" s="32">
        <f>'Celkové pořadí'!H113</f>
        <v>0</v>
      </c>
      <c r="I114" s="32">
        <f>'Celkové pořadí'!I113</f>
        <v>0</v>
      </c>
      <c r="J114" s="32">
        <f>'Celkové pořadí'!J113</f>
        <v>0</v>
      </c>
      <c r="K114" s="33">
        <f>'Celkové pořadí'!K113</f>
        <v>0</v>
      </c>
      <c r="L114" s="32">
        <f>'Celkové pořadí'!L113</f>
        <v>0</v>
      </c>
      <c r="M114" s="23"/>
      <c r="N114" s="105">
        <f t="shared" si="8"/>
        <v>0</v>
      </c>
      <c r="O114" s="105">
        <f t="shared" si="14"/>
        <v>0</v>
      </c>
      <c r="P114" s="105">
        <f t="shared" si="9"/>
        <v>0</v>
      </c>
      <c r="Q114" s="105">
        <f t="shared" si="10"/>
        <v>0</v>
      </c>
      <c r="R114" s="105">
        <f t="shared" si="11"/>
        <v>0</v>
      </c>
      <c r="S114" s="105">
        <f t="shared" si="12"/>
        <v>0</v>
      </c>
      <c r="T114" s="105">
        <f t="shared" si="13"/>
        <v>0</v>
      </c>
    </row>
    <row r="115" spans="1:20" x14ac:dyDescent="0.25">
      <c r="A115" s="24"/>
      <c r="B115" s="39">
        <v>111</v>
      </c>
      <c r="C115" s="31">
        <f>'Celkové pořadí'!C114</f>
        <v>0</v>
      </c>
      <c r="D115" s="34">
        <f>'Celkové pořadí'!D114</f>
        <v>0</v>
      </c>
      <c r="E115" s="103">
        <f>'Celkové pořadí'!E114</f>
        <v>0</v>
      </c>
      <c r="F115" s="32">
        <f>'Celkové pořadí'!F114</f>
        <v>0</v>
      </c>
      <c r="G115" s="32">
        <f>'Celkové pořadí'!G114</f>
        <v>0</v>
      </c>
      <c r="H115" s="32">
        <f>'Celkové pořadí'!H114</f>
        <v>0</v>
      </c>
      <c r="I115" s="32">
        <f>'Celkové pořadí'!I114</f>
        <v>0</v>
      </c>
      <c r="J115" s="32">
        <f>'Celkové pořadí'!J114</f>
        <v>0</v>
      </c>
      <c r="K115" s="33">
        <f>'Celkové pořadí'!K114</f>
        <v>0</v>
      </c>
      <c r="L115" s="32">
        <f>'Celkové pořadí'!L114</f>
        <v>0</v>
      </c>
      <c r="M115" s="23"/>
      <c r="N115" s="105">
        <f t="shared" si="8"/>
        <v>0</v>
      </c>
      <c r="O115" s="105">
        <f t="shared" si="14"/>
        <v>0</v>
      </c>
      <c r="P115" s="105">
        <f t="shared" si="9"/>
        <v>0</v>
      </c>
      <c r="Q115" s="105">
        <f t="shared" si="10"/>
        <v>0</v>
      </c>
      <c r="R115" s="105">
        <f t="shared" si="11"/>
        <v>0</v>
      </c>
      <c r="S115" s="105">
        <f t="shared" si="12"/>
        <v>0</v>
      </c>
      <c r="T115" s="105">
        <f t="shared" si="13"/>
        <v>0</v>
      </c>
    </row>
    <row r="116" spans="1:20" x14ac:dyDescent="0.25">
      <c r="A116" s="24"/>
      <c r="B116" s="39">
        <v>112</v>
      </c>
      <c r="C116" s="31">
        <f>'Celkové pořadí'!C115</f>
        <v>0</v>
      </c>
      <c r="D116" s="34">
        <f>'Celkové pořadí'!D115</f>
        <v>0</v>
      </c>
      <c r="E116" s="103">
        <f>'Celkové pořadí'!E115</f>
        <v>0</v>
      </c>
      <c r="F116" s="32">
        <f>'Celkové pořadí'!F115</f>
        <v>0</v>
      </c>
      <c r="G116" s="32">
        <f>'Celkové pořadí'!G115</f>
        <v>0</v>
      </c>
      <c r="H116" s="32">
        <f>'Celkové pořadí'!H115</f>
        <v>0</v>
      </c>
      <c r="I116" s="32">
        <f>'Celkové pořadí'!I115</f>
        <v>0</v>
      </c>
      <c r="J116" s="32">
        <f>'Celkové pořadí'!J115</f>
        <v>0</v>
      </c>
      <c r="K116" s="33">
        <f>'Celkové pořadí'!K115</f>
        <v>0</v>
      </c>
      <c r="L116" s="32">
        <f>'Celkové pořadí'!L115</f>
        <v>0</v>
      </c>
      <c r="M116" s="23"/>
      <c r="N116" s="105">
        <f t="shared" si="8"/>
        <v>0</v>
      </c>
      <c r="O116" s="105">
        <f t="shared" si="14"/>
        <v>0</v>
      </c>
      <c r="P116" s="105">
        <f t="shared" si="9"/>
        <v>0</v>
      </c>
      <c r="Q116" s="105">
        <f t="shared" si="10"/>
        <v>0</v>
      </c>
      <c r="R116" s="105">
        <f t="shared" si="11"/>
        <v>0</v>
      </c>
      <c r="S116" s="105">
        <f t="shared" si="12"/>
        <v>0</v>
      </c>
      <c r="T116" s="105">
        <f t="shared" si="13"/>
        <v>0</v>
      </c>
    </row>
    <row r="117" spans="1:20" x14ac:dyDescent="0.25">
      <c r="A117" s="24"/>
      <c r="B117" s="39">
        <v>113</v>
      </c>
      <c r="C117" s="31">
        <f>'Celkové pořadí'!C116</f>
        <v>0</v>
      </c>
      <c r="D117" s="34">
        <f>'Celkové pořadí'!D116</f>
        <v>0</v>
      </c>
      <c r="E117" s="103">
        <f>'Celkové pořadí'!E116</f>
        <v>0</v>
      </c>
      <c r="F117" s="32">
        <f>'Celkové pořadí'!F116</f>
        <v>0</v>
      </c>
      <c r="G117" s="32">
        <f>'Celkové pořadí'!G116</f>
        <v>0</v>
      </c>
      <c r="H117" s="32">
        <f>'Celkové pořadí'!H116</f>
        <v>0</v>
      </c>
      <c r="I117" s="32">
        <f>'Celkové pořadí'!I116</f>
        <v>0</v>
      </c>
      <c r="J117" s="32">
        <f>'Celkové pořadí'!J116</f>
        <v>0</v>
      </c>
      <c r="K117" s="33">
        <f>'Celkové pořadí'!K116</f>
        <v>0</v>
      </c>
      <c r="L117" s="32">
        <f>'Celkové pořadí'!L116</f>
        <v>0</v>
      </c>
      <c r="M117" s="23"/>
      <c r="N117" s="105">
        <f t="shared" si="8"/>
        <v>0</v>
      </c>
      <c r="O117" s="105">
        <f t="shared" si="14"/>
        <v>0</v>
      </c>
      <c r="P117" s="105">
        <f t="shared" si="9"/>
        <v>0</v>
      </c>
      <c r="Q117" s="105">
        <f t="shared" si="10"/>
        <v>0</v>
      </c>
      <c r="R117" s="105">
        <f t="shared" si="11"/>
        <v>0</v>
      </c>
      <c r="S117" s="105">
        <f t="shared" si="12"/>
        <v>0</v>
      </c>
      <c r="T117" s="105">
        <f t="shared" si="13"/>
        <v>0</v>
      </c>
    </row>
    <row r="118" spans="1:20" x14ac:dyDescent="0.25">
      <c r="A118" s="24"/>
      <c r="B118" s="39">
        <v>114</v>
      </c>
      <c r="C118" s="31">
        <f>'Celkové pořadí'!C117</f>
        <v>0</v>
      </c>
      <c r="D118" s="34">
        <f>'Celkové pořadí'!D117</f>
        <v>0</v>
      </c>
      <c r="E118" s="103">
        <f>'Celkové pořadí'!E117</f>
        <v>0</v>
      </c>
      <c r="F118" s="32">
        <f>'Celkové pořadí'!F117</f>
        <v>0</v>
      </c>
      <c r="G118" s="32">
        <f>'Celkové pořadí'!G117</f>
        <v>0</v>
      </c>
      <c r="H118" s="32">
        <f>'Celkové pořadí'!H117</f>
        <v>0</v>
      </c>
      <c r="I118" s="32">
        <f>'Celkové pořadí'!I117</f>
        <v>0</v>
      </c>
      <c r="J118" s="32">
        <f>'Celkové pořadí'!J117</f>
        <v>0</v>
      </c>
      <c r="K118" s="33">
        <f>'Celkové pořadí'!K117</f>
        <v>0</v>
      </c>
      <c r="L118" s="32">
        <f>'Celkové pořadí'!L117</f>
        <v>0</v>
      </c>
      <c r="M118" s="23"/>
      <c r="N118" s="105">
        <f t="shared" si="8"/>
        <v>0</v>
      </c>
      <c r="O118" s="105">
        <f t="shared" si="14"/>
        <v>0</v>
      </c>
      <c r="P118" s="105">
        <f t="shared" si="9"/>
        <v>0</v>
      </c>
      <c r="Q118" s="105">
        <f t="shared" si="10"/>
        <v>0</v>
      </c>
      <c r="R118" s="105">
        <f t="shared" si="11"/>
        <v>0</v>
      </c>
      <c r="S118" s="105">
        <f t="shared" si="12"/>
        <v>0</v>
      </c>
      <c r="T118" s="105">
        <f t="shared" si="13"/>
        <v>0</v>
      </c>
    </row>
    <row r="119" spans="1:20" x14ac:dyDescent="0.25">
      <c r="A119" s="24"/>
      <c r="B119" s="39">
        <v>115</v>
      </c>
      <c r="C119" s="31">
        <f>'Celkové pořadí'!C118</f>
        <v>0</v>
      </c>
      <c r="D119" s="34">
        <f>'Celkové pořadí'!D118</f>
        <v>0</v>
      </c>
      <c r="E119" s="103">
        <f>'Celkové pořadí'!E118</f>
        <v>0</v>
      </c>
      <c r="F119" s="32">
        <f>'Celkové pořadí'!F118</f>
        <v>0</v>
      </c>
      <c r="G119" s="32">
        <f>'Celkové pořadí'!G118</f>
        <v>0</v>
      </c>
      <c r="H119" s="32">
        <f>'Celkové pořadí'!H118</f>
        <v>0</v>
      </c>
      <c r="I119" s="32">
        <f>'Celkové pořadí'!I118</f>
        <v>0</v>
      </c>
      <c r="J119" s="32">
        <f>'Celkové pořadí'!J118</f>
        <v>0</v>
      </c>
      <c r="K119" s="33">
        <f>'Celkové pořadí'!K118</f>
        <v>0</v>
      </c>
      <c r="L119" s="32">
        <f>'Celkové pořadí'!L118</f>
        <v>0</v>
      </c>
      <c r="M119" s="23"/>
      <c r="N119" s="105">
        <f t="shared" si="8"/>
        <v>0</v>
      </c>
      <c r="O119" s="105">
        <f t="shared" si="14"/>
        <v>0</v>
      </c>
      <c r="P119" s="105">
        <f t="shared" si="9"/>
        <v>0</v>
      </c>
      <c r="Q119" s="105">
        <f t="shared" si="10"/>
        <v>0</v>
      </c>
      <c r="R119" s="105">
        <f t="shared" si="11"/>
        <v>0</v>
      </c>
      <c r="S119" s="105">
        <f t="shared" si="12"/>
        <v>0</v>
      </c>
      <c r="T119" s="105">
        <f t="shared" si="13"/>
        <v>0</v>
      </c>
    </row>
    <row r="120" spans="1:20" x14ac:dyDescent="0.25">
      <c r="A120" s="24"/>
      <c r="B120" s="39">
        <v>116</v>
      </c>
      <c r="C120" s="31">
        <f>'Celkové pořadí'!C119</f>
        <v>0</v>
      </c>
      <c r="D120" s="34">
        <f>'Celkové pořadí'!D119</f>
        <v>0</v>
      </c>
      <c r="E120" s="103">
        <f>'Celkové pořadí'!E119</f>
        <v>0</v>
      </c>
      <c r="F120" s="32">
        <f>'Celkové pořadí'!F119</f>
        <v>0</v>
      </c>
      <c r="G120" s="32">
        <f>'Celkové pořadí'!G119</f>
        <v>0</v>
      </c>
      <c r="H120" s="32">
        <f>'Celkové pořadí'!H119</f>
        <v>0</v>
      </c>
      <c r="I120" s="32">
        <f>'Celkové pořadí'!I119</f>
        <v>0</v>
      </c>
      <c r="J120" s="32">
        <f>'Celkové pořadí'!J119</f>
        <v>0</v>
      </c>
      <c r="K120" s="33">
        <f>'Celkové pořadí'!K119</f>
        <v>0</v>
      </c>
      <c r="L120" s="32">
        <f>'Celkové pořadí'!L119</f>
        <v>0</v>
      </c>
      <c r="M120" s="23"/>
      <c r="N120" s="105">
        <f t="shared" si="8"/>
        <v>0</v>
      </c>
      <c r="O120" s="105">
        <f t="shared" si="14"/>
        <v>0</v>
      </c>
      <c r="P120" s="105">
        <f t="shared" si="9"/>
        <v>0</v>
      </c>
      <c r="Q120" s="105">
        <f t="shared" si="10"/>
        <v>0</v>
      </c>
      <c r="R120" s="105">
        <f t="shared" si="11"/>
        <v>0</v>
      </c>
      <c r="S120" s="105">
        <f t="shared" si="12"/>
        <v>0</v>
      </c>
      <c r="T120" s="105">
        <f t="shared" si="13"/>
        <v>0</v>
      </c>
    </row>
    <row r="121" spans="1:20" x14ac:dyDescent="0.25">
      <c r="A121" s="24"/>
      <c r="B121" s="39">
        <v>117</v>
      </c>
      <c r="C121" s="31">
        <f>'Celkové pořadí'!C120</f>
        <v>0</v>
      </c>
      <c r="D121" s="34">
        <f>'Celkové pořadí'!D120</f>
        <v>0</v>
      </c>
      <c r="E121" s="103">
        <f>'Celkové pořadí'!E120</f>
        <v>0</v>
      </c>
      <c r="F121" s="32">
        <f>'Celkové pořadí'!F120</f>
        <v>0</v>
      </c>
      <c r="G121" s="32">
        <f>'Celkové pořadí'!G120</f>
        <v>0</v>
      </c>
      <c r="H121" s="32">
        <f>'Celkové pořadí'!H120</f>
        <v>0</v>
      </c>
      <c r="I121" s="32">
        <f>'Celkové pořadí'!I120</f>
        <v>0</v>
      </c>
      <c r="J121" s="32">
        <f>'Celkové pořadí'!J120</f>
        <v>0</v>
      </c>
      <c r="K121" s="33">
        <f>'Celkové pořadí'!K120</f>
        <v>0</v>
      </c>
      <c r="L121" s="32">
        <f>'Celkové pořadí'!L120</f>
        <v>0</v>
      </c>
      <c r="M121" s="23"/>
      <c r="N121" s="105">
        <f t="shared" si="8"/>
        <v>0</v>
      </c>
      <c r="O121" s="105">
        <f t="shared" si="14"/>
        <v>0</v>
      </c>
      <c r="P121" s="105">
        <f t="shared" si="9"/>
        <v>0</v>
      </c>
      <c r="Q121" s="105">
        <f t="shared" si="10"/>
        <v>0</v>
      </c>
      <c r="R121" s="105">
        <f t="shared" si="11"/>
        <v>0</v>
      </c>
      <c r="S121" s="105">
        <f t="shared" si="12"/>
        <v>0</v>
      </c>
      <c r="T121" s="105">
        <f t="shared" si="13"/>
        <v>0</v>
      </c>
    </row>
    <row r="122" spans="1:20" x14ac:dyDescent="0.25">
      <c r="A122" s="24"/>
      <c r="B122" s="39">
        <v>118</v>
      </c>
      <c r="C122" s="31">
        <f>'Celkové pořadí'!C121</f>
        <v>0</v>
      </c>
      <c r="D122" s="34">
        <f>'Celkové pořadí'!D121</f>
        <v>0</v>
      </c>
      <c r="E122" s="103">
        <f>'Celkové pořadí'!E121</f>
        <v>0</v>
      </c>
      <c r="F122" s="32">
        <f>'Celkové pořadí'!F121</f>
        <v>0</v>
      </c>
      <c r="G122" s="32">
        <f>'Celkové pořadí'!G121</f>
        <v>0</v>
      </c>
      <c r="H122" s="32">
        <f>'Celkové pořadí'!H121</f>
        <v>0</v>
      </c>
      <c r="I122" s="32">
        <f>'Celkové pořadí'!I121</f>
        <v>0</v>
      </c>
      <c r="J122" s="32">
        <f>'Celkové pořadí'!J121</f>
        <v>0</v>
      </c>
      <c r="K122" s="33">
        <f>'Celkové pořadí'!K121</f>
        <v>0</v>
      </c>
      <c r="L122" s="32">
        <f>'Celkové pořadí'!L121</f>
        <v>0</v>
      </c>
      <c r="M122" s="23"/>
      <c r="N122" s="105">
        <f t="shared" si="8"/>
        <v>0</v>
      </c>
      <c r="O122" s="105">
        <f t="shared" si="14"/>
        <v>0</v>
      </c>
      <c r="P122" s="105">
        <f t="shared" si="9"/>
        <v>0</v>
      </c>
      <c r="Q122" s="105">
        <f t="shared" si="10"/>
        <v>0</v>
      </c>
      <c r="R122" s="105">
        <f t="shared" si="11"/>
        <v>0</v>
      </c>
      <c r="S122" s="105">
        <f t="shared" si="12"/>
        <v>0</v>
      </c>
      <c r="T122" s="105">
        <f t="shared" si="13"/>
        <v>0</v>
      </c>
    </row>
    <row r="123" spans="1:20" x14ac:dyDescent="0.25">
      <c r="A123" s="24"/>
      <c r="B123" s="39">
        <v>119</v>
      </c>
      <c r="C123" s="31">
        <f>'Celkové pořadí'!C122</f>
        <v>0</v>
      </c>
      <c r="D123" s="34">
        <f>'Celkové pořadí'!D122</f>
        <v>0</v>
      </c>
      <c r="E123" s="103">
        <f>'Celkové pořadí'!E122</f>
        <v>0</v>
      </c>
      <c r="F123" s="32">
        <f>'Celkové pořadí'!F122</f>
        <v>0</v>
      </c>
      <c r="G123" s="32">
        <f>'Celkové pořadí'!G122</f>
        <v>0</v>
      </c>
      <c r="H123" s="32">
        <f>'Celkové pořadí'!H122</f>
        <v>0</v>
      </c>
      <c r="I123" s="32">
        <f>'Celkové pořadí'!I122</f>
        <v>0</v>
      </c>
      <c r="J123" s="32">
        <f>'Celkové pořadí'!J122</f>
        <v>0</v>
      </c>
      <c r="K123" s="33">
        <f>'Celkové pořadí'!K122</f>
        <v>0</v>
      </c>
      <c r="L123" s="32">
        <f>'Celkové pořadí'!L122</f>
        <v>0</v>
      </c>
      <c r="M123" s="23"/>
      <c r="N123" s="105">
        <f t="shared" si="8"/>
        <v>0</v>
      </c>
      <c r="O123" s="105">
        <f t="shared" si="14"/>
        <v>0</v>
      </c>
      <c r="P123" s="105">
        <f t="shared" si="9"/>
        <v>0</v>
      </c>
      <c r="Q123" s="105">
        <f t="shared" si="10"/>
        <v>0</v>
      </c>
      <c r="R123" s="105">
        <f t="shared" si="11"/>
        <v>0</v>
      </c>
      <c r="S123" s="105">
        <f t="shared" si="12"/>
        <v>0</v>
      </c>
      <c r="T123" s="105">
        <f t="shared" si="13"/>
        <v>0</v>
      </c>
    </row>
    <row r="124" spans="1:20" x14ac:dyDescent="0.25">
      <c r="A124" s="24"/>
      <c r="B124" s="39">
        <v>120</v>
      </c>
      <c r="C124" s="31">
        <f>'Celkové pořadí'!C123</f>
        <v>0</v>
      </c>
      <c r="D124" s="34">
        <f>'Celkové pořadí'!D123</f>
        <v>0</v>
      </c>
      <c r="E124" s="103">
        <f>'Celkové pořadí'!E123</f>
        <v>0</v>
      </c>
      <c r="F124" s="32">
        <f>'Celkové pořadí'!F123</f>
        <v>0</v>
      </c>
      <c r="G124" s="32">
        <f>'Celkové pořadí'!G123</f>
        <v>0</v>
      </c>
      <c r="H124" s="32">
        <f>'Celkové pořadí'!H123</f>
        <v>0</v>
      </c>
      <c r="I124" s="32">
        <f>'Celkové pořadí'!I123</f>
        <v>0</v>
      </c>
      <c r="J124" s="32">
        <f>'Celkové pořadí'!J123</f>
        <v>0</v>
      </c>
      <c r="K124" s="33">
        <f>'Celkové pořadí'!K123</f>
        <v>0</v>
      </c>
      <c r="L124" s="32">
        <f>'Celkové pořadí'!L123</f>
        <v>0</v>
      </c>
      <c r="M124" s="23"/>
      <c r="N124" s="105">
        <f t="shared" si="8"/>
        <v>0</v>
      </c>
      <c r="O124" s="105">
        <f t="shared" si="14"/>
        <v>0</v>
      </c>
      <c r="P124" s="105">
        <f t="shared" si="9"/>
        <v>0</v>
      </c>
      <c r="Q124" s="105">
        <f t="shared" si="10"/>
        <v>0</v>
      </c>
      <c r="R124" s="105">
        <f t="shared" si="11"/>
        <v>0</v>
      </c>
      <c r="S124" s="105">
        <f t="shared" si="12"/>
        <v>0</v>
      </c>
      <c r="T124" s="105">
        <f t="shared" si="13"/>
        <v>0</v>
      </c>
    </row>
    <row r="125" spans="1:20" x14ac:dyDescent="0.25">
      <c r="A125" s="24"/>
      <c r="B125" s="39">
        <v>121</v>
      </c>
      <c r="C125" s="31">
        <f>'Celkové pořadí'!C124</f>
        <v>0</v>
      </c>
      <c r="D125" s="34">
        <f>'Celkové pořadí'!D124</f>
        <v>0</v>
      </c>
      <c r="E125" s="103">
        <f>'Celkové pořadí'!E124</f>
        <v>0</v>
      </c>
      <c r="F125" s="32">
        <f>'Celkové pořadí'!F124</f>
        <v>0</v>
      </c>
      <c r="G125" s="32">
        <f>'Celkové pořadí'!G124</f>
        <v>0</v>
      </c>
      <c r="H125" s="32">
        <f>'Celkové pořadí'!H124</f>
        <v>0</v>
      </c>
      <c r="I125" s="32">
        <f>'Celkové pořadí'!I124</f>
        <v>0</v>
      </c>
      <c r="J125" s="32">
        <f>'Celkové pořadí'!J124</f>
        <v>0</v>
      </c>
      <c r="K125" s="33">
        <f>'Celkové pořadí'!K124</f>
        <v>0</v>
      </c>
      <c r="L125" s="32">
        <f>'Celkové pořadí'!L124</f>
        <v>0</v>
      </c>
      <c r="M125" s="23"/>
      <c r="N125" s="105">
        <f t="shared" si="8"/>
        <v>0</v>
      </c>
      <c r="O125" s="105">
        <f t="shared" si="14"/>
        <v>0</v>
      </c>
      <c r="P125" s="105">
        <f t="shared" si="9"/>
        <v>0</v>
      </c>
      <c r="Q125" s="105">
        <f t="shared" si="10"/>
        <v>0</v>
      </c>
      <c r="R125" s="105">
        <f t="shared" si="11"/>
        <v>0</v>
      </c>
      <c r="S125" s="105">
        <f t="shared" si="12"/>
        <v>0</v>
      </c>
      <c r="T125" s="105">
        <f t="shared" si="13"/>
        <v>0</v>
      </c>
    </row>
    <row r="126" spans="1:20" x14ac:dyDescent="0.25">
      <c r="A126" s="24"/>
      <c r="B126" s="39">
        <v>122</v>
      </c>
      <c r="C126" s="31">
        <f>'Celkové pořadí'!C125</f>
        <v>0</v>
      </c>
      <c r="D126" s="34">
        <f>'Celkové pořadí'!D125</f>
        <v>0</v>
      </c>
      <c r="E126" s="103">
        <f>'Celkové pořadí'!E125</f>
        <v>0</v>
      </c>
      <c r="F126" s="32">
        <f>'Celkové pořadí'!F125</f>
        <v>0</v>
      </c>
      <c r="G126" s="32">
        <f>'Celkové pořadí'!G125</f>
        <v>0</v>
      </c>
      <c r="H126" s="32">
        <f>'Celkové pořadí'!H125</f>
        <v>0</v>
      </c>
      <c r="I126" s="32">
        <f>'Celkové pořadí'!I125</f>
        <v>0</v>
      </c>
      <c r="J126" s="32">
        <f>'Celkové pořadí'!J125</f>
        <v>0</v>
      </c>
      <c r="K126" s="33">
        <f>'Celkové pořadí'!K125</f>
        <v>0</v>
      </c>
      <c r="L126" s="32">
        <f>'Celkové pořadí'!L125</f>
        <v>0</v>
      </c>
      <c r="M126" s="23"/>
      <c r="N126" s="105">
        <f t="shared" si="8"/>
        <v>0</v>
      </c>
      <c r="O126" s="105">
        <f t="shared" si="14"/>
        <v>0</v>
      </c>
      <c r="P126" s="105">
        <f t="shared" si="9"/>
        <v>0</v>
      </c>
      <c r="Q126" s="105">
        <f t="shared" si="10"/>
        <v>0</v>
      </c>
      <c r="R126" s="105">
        <f t="shared" si="11"/>
        <v>0</v>
      </c>
      <c r="S126" s="105">
        <f t="shared" si="12"/>
        <v>0</v>
      </c>
      <c r="T126" s="105">
        <f t="shared" si="13"/>
        <v>0</v>
      </c>
    </row>
    <row r="127" spans="1:20" x14ac:dyDescent="0.25">
      <c r="A127" s="24"/>
      <c r="B127" s="39">
        <v>123</v>
      </c>
      <c r="C127" s="31">
        <f>'Celkové pořadí'!C126</f>
        <v>0</v>
      </c>
      <c r="D127" s="34">
        <f>'Celkové pořadí'!D126</f>
        <v>0</v>
      </c>
      <c r="E127" s="103">
        <f>'Celkové pořadí'!E126</f>
        <v>0</v>
      </c>
      <c r="F127" s="32">
        <f>'Celkové pořadí'!F126</f>
        <v>0</v>
      </c>
      <c r="G127" s="32">
        <f>'Celkové pořadí'!G126</f>
        <v>0</v>
      </c>
      <c r="H127" s="32">
        <f>'Celkové pořadí'!H126</f>
        <v>0</v>
      </c>
      <c r="I127" s="32">
        <f>'Celkové pořadí'!I126</f>
        <v>0</v>
      </c>
      <c r="J127" s="32">
        <f>'Celkové pořadí'!J126</f>
        <v>0</v>
      </c>
      <c r="K127" s="33">
        <f>'Celkové pořadí'!K126</f>
        <v>0</v>
      </c>
      <c r="L127" s="32">
        <f>'Celkové pořadí'!L126</f>
        <v>0</v>
      </c>
      <c r="M127" s="23"/>
      <c r="N127" s="105">
        <f t="shared" si="8"/>
        <v>0</v>
      </c>
      <c r="O127" s="105">
        <f t="shared" si="14"/>
        <v>0</v>
      </c>
      <c r="P127" s="105">
        <f t="shared" si="9"/>
        <v>0</v>
      </c>
      <c r="Q127" s="105">
        <f t="shared" si="10"/>
        <v>0</v>
      </c>
      <c r="R127" s="105">
        <f t="shared" si="11"/>
        <v>0</v>
      </c>
      <c r="S127" s="105">
        <f t="shared" si="12"/>
        <v>0</v>
      </c>
      <c r="T127" s="105">
        <f t="shared" si="13"/>
        <v>0</v>
      </c>
    </row>
    <row r="128" spans="1:20" x14ac:dyDescent="0.25">
      <c r="A128" s="24"/>
      <c r="B128" s="39">
        <v>124</v>
      </c>
      <c r="C128" s="31">
        <f>'Celkové pořadí'!C127</f>
        <v>0</v>
      </c>
      <c r="D128" s="34">
        <f>'Celkové pořadí'!D127</f>
        <v>0</v>
      </c>
      <c r="E128" s="103">
        <f>'Celkové pořadí'!E127</f>
        <v>0</v>
      </c>
      <c r="F128" s="32">
        <f>'Celkové pořadí'!F127</f>
        <v>0</v>
      </c>
      <c r="G128" s="32">
        <f>'Celkové pořadí'!G127</f>
        <v>0</v>
      </c>
      <c r="H128" s="32">
        <f>'Celkové pořadí'!H127</f>
        <v>0</v>
      </c>
      <c r="I128" s="32">
        <f>'Celkové pořadí'!I127</f>
        <v>0</v>
      </c>
      <c r="J128" s="32">
        <f>'Celkové pořadí'!J127</f>
        <v>0</v>
      </c>
      <c r="K128" s="33">
        <f>'Celkové pořadí'!K127</f>
        <v>0</v>
      </c>
      <c r="L128" s="32">
        <f>'Celkové pořadí'!L127</f>
        <v>0</v>
      </c>
      <c r="M128" s="23"/>
      <c r="N128" s="105">
        <f t="shared" si="8"/>
        <v>0</v>
      </c>
      <c r="O128" s="105">
        <f t="shared" si="14"/>
        <v>0</v>
      </c>
      <c r="P128" s="105">
        <f t="shared" si="9"/>
        <v>0</v>
      </c>
      <c r="Q128" s="105">
        <f t="shared" si="10"/>
        <v>0</v>
      </c>
      <c r="R128" s="105">
        <f t="shared" si="11"/>
        <v>0</v>
      </c>
      <c r="S128" s="105">
        <f t="shared" si="12"/>
        <v>0</v>
      </c>
      <c r="T128" s="105">
        <f t="shared" si="13"/>
        <v>0</v>
      </c>
    </row>
    <row r="129" spans="1:20" x14ac:dyDescent="0.25">
      <c r="A129" s="24"/>
      <c r="B129" s="39">
        <v>125</v>
      </c>
      <c r="C129" s="31">
        <f>'Celkové pořadí'!C128</f>
        <v>0</v>
      </c>
      <c r="D129" s="34">
        <f>'Celkové pořadí'!D128</f>
        <v>0</v>
      </c>
      <c r="E129" s="103">
        <f>'Celkové pořadí'!E128</f>
        <v>0</v>
      </c>
      <c r="F129" s="32">
        <f>'Celkové pořadí'!F128</f>
        <v>0</v>
      </c>
      <c r="G129" s="32">
        <f>'Celkové pořadí'!G128</f>
        <v>0</v>
      </c>
      <c r="H129" s="32">
        <f>'Celkové pořadí'!H128</f>
        <v>0</v>
      </c>
      <c r="I129" s="32">
        <f>'Celkové pořadí'!I128</f>
        <v>0</v>
      </c>
      <c r="J129" s="32">
        <f>'Celkové pořadí'!J128</f>
        <v>0</v>
      </c>
      <c r="K129" s="33">
        <f>'Celkové pořadí'!K128</f>
        <v>0</v>
      </c>
      <c r="L129" s="32">
        <f>'Celkové pořadí'!L128</f>
        <v>0</v>
      </c>
      <c r="M129" s="23"/>
      <c r="N129" s="105">
        <f t="shared" si="8"/>
        <v>0</v>
      </c>
      <c r="O129" s="105">
        <f t="shared" si="14"/>
        <v>0</v>
      </c>
      <c r="P129" s="105">
        <f t="shared" si="9"/>
        <v>0</v>
      </c>
      <c r="Q129" s="105">
        <f t="shared" si="10"/>
        <v>0</v>
      </c>
      <c r="R129" s="105">
        <f t="shared" si="11"/>
        <v>0</v>
      </c>
      <c r="S129" s="105">
        <f t="shared" si="12"/>
        <v>0</v>
      </c>
      <c r="T129" s="105">
        <f t="shared" si="13"/>
        <v>0</v>
      </c>
    </row>
    <row r="130" spans="1:20" x14ac:dyDescent="0.25">
      <c r="A130" s="24"/>
      <c r="B130" s="39">
        <v>126</v>
      </c>
      <c r="C130" s="31">
        <f>'Celkové pořadí'!C129</f>
        <v>0</v>
      </c>
      <c r="D130" s="34">
        <f>'Celkové pořadí'!D129</f>
        <v>0</v>
      </c>
      <c r="E130" s="103">
        <f>'Celkové pořadí'!E129</f>
        <v>0</v>
      </c>
      <c r="F130" s="32">
        <f>'Celkové pořadí'!F129</f>
        <v>0</v>
      </c>
      <c r="G130" s="32">
        <f>'Celkové pořadí'!G129</f>
        <v>0</v>
      </c>
      <c r="H130" s="32">
        <f>'Celkové pořadí'!H129</f>
        <v>0</v>
      </c>
      <c r="I130" s="32">
        <f>'Celkové pořadí'!I129</f>
        <v>0</v>
      </c>
      <c r="J130" s="32">
        <f>'Celkové pořadí'!J129</f>
        <v>0</v>
      </c>
      <c r="K130" s="33">
        <f>'Celkové pořadí'!K129</f>
        <v>0</v>
      </c>
      <c r="L130" s="32">
        <f>'Celkové pořadí'!L129</f>
        <v>0</v>
      </c>
      <c r="M130" s="23"/>
      <c r="N130" s="105">
        <f t="shared" si="8"/>
        <v>0</v>
      </c>
      <c r="O130" s="105">
        <f t="shared" si="14"/>
        <v>0</v>
      </c>
      <c r="P130" s="105">
        <f t="shared" si="9"/>
        <v>0</v>
      </c>
      <c r="Q130" s="105">
        <f t="shared" si="10"/>
        <v>0</v>
      </c>
      <c r="R130" s="105">
        <f t="shared" si="11"/>
        <v>0</v>
      </c>
      <c r="S130" s="105">
        <f t="shared" si="12"/>
        <v>0</v>
      </c>
      <c r="T130" s="105">
        <f t="shared" si="13"/>
        <v>0</v>
      </c>
    </row>
    <row r="131" spans="1:20" x14ac:dyDescent="0.25">
      <c r="A131" s="24"/>
      <c r="B131" s="39">
        <v>127</v>
      </c>
      <c r="C131" s="31">
        <f>'Celkové pořadí'!C130</f>
        <v>0</v>
      </c>
      <c r="D131" s="34">
        <f>'Celkové pořadí'!D130</f>
        <v>0</v>
      </c>
      <c r="E131" s="103">
        <f>'Celkové pořadí'!E130</f>
        <v>0</v>
      </c>
      <c r="F131" s="32">
        <f>'Celkové pořadí'!F130</f>
        <v>0</v>
      </c>
      <c r="G131" s="32">
        <f>'Celkové pořadí'!G130</f>
        <v>0</v>
      </c>
      <c r="H131" s="32">
        <f>'Celkové pořadí'!H130</f>
        <v>0</v>
      </c>
      <c r="I131" s="32">
        <f>'Celkové pořadí'!I130</f>
        <v>0</v>
      </c>
      <c r="J131" s="32">
        <f>'Celkové pořadí'!J130</f>
        <v>0</v>
      </c>
      <c r="K131" s="33">
        <f>'Celkové pořadí'!K130</f>
        <v>0</v>
      </c>
      <c r="L131" s="32">
        <f>'Celkové pořadí'!L130</f>
        <v>0</v>
      </c>
      <c r="M131" s="23"/>
      <c r="N131" s="105">
        <f t="shared" si="8"/>
        <v>0</v>
      </c>
      <c r="O131" s="105">
        <f t="shared" si="14"/>
        <v>0</v>
      </c>
      <c r="P131" s="105">
        <f t="shared" si="9"/>
        <v>0</v>
      </c>
      <c r="Q131" s="105">
        <f t="shared" si="10"/>
        <v>0</v>
      </c>
      <c r="R131" s="105">
        <f t="shared" si="11"/>
        <v>0</v>
      </c>
      <c r="S131" s="105">
        <f t="shared" si="12"/>
        <v>0</v>
      </c>
      <c r="T131" s="105">
        <f t="shared" si="13"/>
        <v>0</v>
      </c>
    </row>
    <row r="132" spans="1:20" x14ac:dyDescent="0.25">
      <c r="A132" s="24"/>
      <c r="B132" s="39">
        <v>128</v>
      </c>
      <c r="C132" s="31">
        <f>'Celkové pořadí'!C131</f>
        <v>0</v>
      </c>
      <c r="D132" s="34">
        <f>'Celkové pořadí'!D131</f>
        <v>0</v>
      </c>
      <c r="E132" s="103">
        <f>'Celkové pořadí'!E131</f>
        <v>0</v>
      </c>
      <c r="F132" s="32">
        <f>'Celkové pořadí'!F131</f>
        <v>0</v>
      </c>
      <c r="G132" s="32">
        <f>'Celkové pořadí'!G131</f>
        <v>0</v>
      </c>
      <c r="H132" s="32">
        <f>'Celkové pořadí'!H131</f>
        <v>0</v>
      </c>
      <c r="I132" s="32">
        <f>'Celkové pořadí'!I131</f>
        <v>0</v>
      </c>
      <c r="J132" s="32">
        <f>'Celkové pořadí'!J131</f>
        <v>0</v>
      </c>
      <c r="K132" s="33">
        <f>'Celkové pořadí'!K131</f>
        <v>0</v>
      </c>
      <c r="L132" s="32">
        <f>'Celkové pořadí'!L131</f>
        <v>0</v>
      </c>
      <c r="M132" s="23"/>
      <c r="N132" s="105">
        <f t="shared" si="8"/>
        <v>0</v>
      </c>
      <c r="O132" s="105">
        <f t="shared" si="14"/>
        <v>0</v>
      </c>
      <c r="P132" s="105">
        <f t="shared" si="9"/>
        <v>0</v>
      </c>
      <c r="Q132" s="105">
        <f t="shared" si="10"/>
        <v>0</v>
      </c>
      <c r="R132" s="105">
        <f t="shared" si="11"/>
        <v>0</v>
      </c>
      <c r="S132" s="105">
        <f t="shared" si="12"/>
        <v>0</v>
      </c>
      <c r="T132" s="105">
        <f t="shared" si="13"/>
        <v>0</v>
      </c>
    </row>
    <row r="133" spans="1:20" x14ac:dyDescent="0.25">
      <c r="A133" s="24"/>
      <c r="B133" s="39">
        <v>129</v>
      </c>
      <c r="C133" s="31">
        <f>'Celkové pořadí'!C132</f>
        <v>0</v>
      </c>
      <c r="D133" s="34">
        <f>'Celkové pořadí'!D132</f>
        <v>0</v>
      </c>
      <c r="E133" s="103">
        <f>'Celkové pořadí'!E132</f>
        <v>0</v>
      </c>
      <c r="F133" s="32">
        <f>'Celkové pořadí'!F132</f>
        <v>0</v>
      </c>
      <c r="G133" s="32">
        <f>'Celkové pořadí'!G132</f>
        <v>0</v>
      </c>
      <c r="H133" s="32">
        <f>'Celkové pořadí'!H132</f>
        <v>0</v>
      </c>
      <c r="I133" s="32">
        <f>'Celkové pořadí'!I132</f>
        <v>0</v>
      </c>
      <c r="J133" s="32">
        <f>'Celkové pořadí'!J132</f>
        <v>0</v>
      </c>
      <c r="K133" s="33">
        <f>'Celkové pořadí'!K132</f>
        <v>0</v>
      </c>
      <c r="L133" s="32">
        <f>'Celkové pořadí'!L132</f>
        <v>0</v>
      </c>
      <c r="M133" s="23"/>
      <c r="N133" s="105">
        <f t="shared" ref="N133:N134" si="15">IF(F133&gt;0,IF($C133&lt;4,N$3+N$2,IF($C133="1S",N$3+N$2,N$3*1)),0)</f>
        <v>0</v>
      </c>
      <c r="O133" s="105">
        <f t="shared" si="14"/>
        <v>0</v>
      </c>
      <c r="P133" s="105">
        <f t="shared" ref="P133:P134" si="16">IF(H133&gt;0,IF($C133&lt;4,P$3+P$2,IF($C133="1S",P$3+P$2,P$3*1)),0)</f>
        <v>0</v>
      </c>
      <c r="Q133" s="105">
        <f t="shared" ref="Q133:Q134" si="17">IF(I133&gt;0,IF($C133&lt;4,Q$3+Q$2,IF($C133="1S",Q$3+Q$2,Q$3*1)),0)</f>
        <v>0</v>
      </c>
      <c r="R133" s="105">
        <f t="shared" ref="R133:R134" si="18">IF(J133&gt;0,IF($C133&lt;4,R$3+R$2,IF($C133="1S",R$3+R$2,R$3*1)),0)</f>
        <v>0</v>
      </c>
      <c r="S133" s="105">
        <f t="shared" ref="S133:S134" si="19">IF(K133&gt;0,IF($C133&lt;4,S$3+S$2,IF($C133="1S",S$3+S$2,S$3*1)),0)</f>
        <v>0</v>
      </c>
      <c r="T133" s="105">
        <f t="shared" ref="T133:T134" si="20">IF(L133&gt;0,IF($C133&lt;4,T$3+T$2,IF($C133="1S",T$3+T$2,T$3*1)),0)</f>
        <v>0</v>
      </c>
    </row>
    <row r="134" spans="1:20" x14ac:dyDescent="0.25">
      <c r="A134" s="24"/>
      <c r="B134" s="39">
        <v>130</v>
      </c>
      <c r="C134" s="31">
        <f>'Celkové pořadí'!C133</f>
        <v>0</v>
      </c>
      <c r="D134" s="34">
        <f>'Celkové pořadí'!D133</f>
        <v>0</v>
      </c>
      <c r="E134" s="103">
        <f>'Celkové pořadí'!E133</f>
        <v>0</v>
      </c>
      <c r="F134" s="32">
        <f>'Celkové pořadí'!F133</f>
        <v>0</v>
      </c>
      <c r="G134" s="32">
        <f>'Celkové pořadí'!G133</f>
        <v>0</v>
      </c>
      <c r="H134" s="32">
        <f>'Celkové pořadí'!H133</f>
        <v>0</v>
      </c>
      <c r="I134" s="32">
        <f>'Celkové pořadí'!I133</f>
        <v>0</v>
      </c>
      <c r="J134" s="32">
        <f>'Celkové pořadí'!J133</f>
        <v>0</v>
      </c>
      <c r="K134" s="33">
        <f>'Celkové pořadí'!K133</f>
        <v>0</v>
      </c>
      <c r="L134" s="32">
        <f>'Celkové pořadí'!L133</f>
        <v>0</v>
      </c>
      <c r="M134" s="23"/>
      <c r="N134" s="105">
        <f t="shared" si="15"/>
        <v>0</v>
      </c>
      <c r="O134" s="105">
        <f t="shared" ref="O134" si="21">IF(G134&gt;0,IF($C134&lt;4,O$3+O$2,IF($C134="1S",O$3+O$2,O$3*1)),0)</f>
        <v>0</v>
      </c>
      <c r="P134" s="105">
        <f t="shared" si="16"/>
        <v>0</v>
      </c>
      <c r="Q134" s="105">
        <f t="shared" si="17"/>
        <v>0</v>
      </c>
      <c r="R134" s="105">
        <f t="shared" si="18"/>
        <v>0</v>
      </c>
      <c r="S134" s="105">
        <f t="shared" si="19"/>
        <v>0</v>
      </c>
      <c r="T134" s="105">
        <f t="shared" si="20"/>
        <v>0</v>
      </c>
    </row>
    <row r="136" spans="1:20" x14ac:dyDescent="0.25">
      <c r="O136" s="107"/>
      <c r="P136" s="107"/>
      <c r="Q136" s="107"/>
      <c r="R136" s="107"/>
      <c r="S136" s="107"/>
    </row>
  </sheetData>
  <autoFilter ref="B4:T134"/>
  <sortState ref="C4:M130">
    <sortCondition ref="C4:C130"/>
  </sortState>
  <mergeCells count="1">
    <mergeCell ref="N1:T1"/>
  </mergeCells>
  <conditionalFormatting sqref="F5:L134">
    <cfRule type="cellIs" dxfId="86" priority="87" operator="equal">
      <formula>0</formula>
    </cfRule>
  </conditionalFormatting>
  <conditionalFormatting sqref="C5:C493">
    <cfRule type="cellIs" dxfId="85" priority="80" operator="equal">
      <formula>"1S"</formula>
    </cfRule>
    <cfRule type="cellIs" dxfId="84" priority="81" stopIfTrue="1" operator="equal">
      <formula>5</formula>
    </cfRule>
    <cfRule type="cellIs" dxfId="83" priority="82" stopIfTrue="1" operator="equal">
      <formula>4</formula>
    </cfRule>
    <cfRule type="cellIs" dxfId="82" priority="83" stopIfTrue="1" operator="equal">
      <formula>3</formula>
    </cfRule>
    <cfRule type="cellIs" dxfId="81" priority="84" stopIfTrue="1" operator="equal">
      <formula>2</formula>
    </cfRule>
    <cfRule type="cellIs" dxfId="80" priority="85" stopIfTrue="1" operator="equal">
      <formula>1</formula>
    </cfRule>
  </conditionalFormatting>
  <conditionalFormatting sqref="N5:T134">
    <cfRule type="cellIs" dxfId="79" priority="25" operator="equal">
      <formula>0</formula>
    </cfRule>
  </conditionalFormatting>
  <conditionalFormatting sqref="P132:S134 P28:S44 P49:S50 P48 R48:S48 P46:S47 P45 R45:S45 P52:S124 P51 R51:S51">
    <cfRule type="cellIs" dxfId="78" priority="19" operator="equal">
      <formula>0</formula>
    </cfRule>
  </conditionalFormatting>
  <conditionalFormatting sqref="P125:S131">
    <cfRule type="cellIs" dxfId="77" priority="18" operator="equal">
      <formula>0</formula>
    </cfRule>
  </conditionalFormatting>
  <conditionalFormatting sqref="Q48">
    <cfRule type="cellIs" dxfId="76" priority="3" operator="equal">
      <formula>0</formula>
    </cfRule>
  </conditionalFormatting>
  <conditionalFormatting sqref="Q45">
    <cfRule type="cellIs" dxfId="75" priority="2" operator="equal">
      <formula>0</formula>
    </cfRule>
  </conditionalFormatting>
  <conditionalFormatting sqref="Q51">
    <cfRule type="cellIs" dxfId="74" priority="1" operator="equal">
      <formula>0</formula>
    </cfRule>
  </conditionalFormatting>
  <pageMargins left="0.78740157499999996" right="0.78740157499999996" top="0.38" bottom="0.55000000000000004" header="0.28999999999999998" footer="0.4921259845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179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2.5" x14ac:dyDescent="0.25"/>
  <cols>
    <col min="1" max="1" width="2.6328125" customWidth="1"/>
    <col min="2" max="2" width="6.6328125" style="1" customWidth="1"/>
    <col min="3" max="3" width="21.81640625" customWidth="1"/>
    <col min="4" max="4" width="10.6328125" style="1" customWidth="1"/>
    <col min="5" max="11" width="6.6328125" style="1" customWidth="1"/>
    <col min="12" max="12" width="1.54296875" customWidth="1"/>
    <col min="13" max="14" width="7.81640625" customWidth="1"/>
  </cols>
  <sheetData>
    <row r="2" spans="1:21" x14ac:dyDescent="0.25">
      <c r="B2" s="83"/>
      <c r="C2" s="84"/>
      <c r="D2" s="85"/>
      <c r="E2" s="42">
        <f>'Celkové pořadí'!F2</f>
        <v>42882</v>
      </c>
      <c r="F2" s="42">
        <f>'Celkové pořadí'!G2</f>
        <v>42889</v>
      </c>
      <c r="G2" s="42">
        <f>'Celkové pořadí'!H2</f>
        <v>42938</v>
      </c>
      <c r="H2" s="42">
        <f>'Celkové pořadí'!I2</f>
        <v>42952</v>
      </c>
      <c r="I2" s="42">
        <f>'Celkové pořadí'!J2</f>
        <v>42973</v>
      </c>
      <c r="J2" s="42">
        <f>'Celkové pořadí'!K2</f>
        <v>42980</v>
      </c>
      <c r="K2" s="42">
        <f>'Celkové pořadí'!L2</f>
        <v>42994</v>
      </c>
      <c r="M2" s="95"/>
      <c r="N2" s="95"/>
    </row>
    <row r="3" spans="1:21" ht="100" customHeight="1" x14ac:dyDescent="0.25">
      <c r="B3" s="86" t="s">
        <v>0</v>
      </c>
      <c r="C3" s="87" t="s">
        <v>4</v>
      </c>
      <c r="D3" s="88" t="s">
        <v>5</v>
      </c>
      <c r="E3" s="41" t="str">
        <f>'Celkové pořadí'!F3</f>
        <v>První vítr Slap</v>
      </c>
      <c r="F3" s="41" t="str">
        <f>'Celkové pořadí'!G3</f>
        <v>Za 5 minut 12</v>
      </c>
      <c r="G3" s="41" t="str">
        <f>'Celkové pořadí'!H3</f>
        <v>Slapský fičák</v>
      </c>
      <c r="H3" s="41" t="str">
        <f>'Celkové pořadí'!I3</f>
        <v>Slapseidon Cup</v>
      </c>
      <c r="I3" s="41" t="str">
        <f>'Celkové pořadí'!J3</f>
        <v>Trucregata</v>
      </c>
      <c r="J3" s="41" t="str">
        <f>'Celkové pořadí'!K3</f>
        <v>Regata Laguna</v>
      </c>
      <c r="K3" s="41" t="str">
        <f>'Celkové pořadí'!L3</f>
        <v>Poslední Fun vítr</v>
      </c>
      <c r="M3" s="96" t="s">
        <v>14</v>
      </c>
      <c r="N3" s="96" t="s">
        <v>15</v>
      </c>
    </row>
    <row r="4" spans="1:21" x14ac:dyDescent="0.25">
      <c r="B4" s="31">
        <v>1</v>
      </c>
      <c r="C4" s="34" t="s">
        <v>22</v>
      </c>
      <c r="D4" s="103">
        <f>IFERROR(SUM(LARGE(E4:K4,1),LARGE(E4:K4,2),LARGE(E4:K4,3),LARGE(E4:K4,4),LARGE(E4:K4,5),LARGE(E4:K4,6),LARGE(E4:K4,7),LARGE(E4:K4,8)),SUM(E4:K4))</f>
        <v>17</v>
      </c>
      <c r="E4" s="32">
        <v>2</v>
      </c>
      <c r="F4" s="32">
        <v>2</v>
      </c>
      <c r="G4" s="32">
        <v>3</v>
      </c>
      <c r="H4" s="32">
        <v>2</v>
      </c>
      <c r="I4" s="32">
        <v>5</v>
      </c>
      <c r="J4" s="32">
        <v>2</v>
      </c>
      <c r="K4" s="32">
        <v>1</v>
      </c>
      <c r="L4" s="19"/>
      <c r="M4" s="66" t="str">
        <f t="shared" ref="M4:M13" si="0">IF((COUNT(E4:K4)-8)&gt;0,COUNT(E4:K4)-8,"-")</f>
        <v>-</v>
      </c>
      <c r="N4" s="66" t="str">
        <f t="shared" ref="N4:N13" si="1">IF(M4=1,SMALL(E4:K4,1),IF(M4=2,SMALL(E4:K4,1)&amp;"; "&amp;SMALL(E4:K4,2),IF(M4=3,SMALL(E4:K4,1)&amp;"; "&amp;SMALL(E4:K4,2)&amp;"; "&amp;SMALL(E4:K4,3),"-")))</f>
        <v>-</v>
      </c>
      <c r="O4" s="6"/>
      <c r="P4" s="6"/>
      <c r="Q4" s="6"/>
      <c r="R4" s="6"/>
      <c r="S4" s="6"/>
      <c r="T4" s="6"/>
      <c r="U4" s="6"/>
    </row>
    <row r="5" spans="1:21" x14ac:dyDescent="0.25">
      <c r="B5" s="31">
        <v>2</v>
      </c>
      <c r="C5" s="34" t="s">
        <v>19</v>
      </c>
      <c r="D5" s="103">
        <f>IFERROR(SUM(LARGE(E5:K5,1),LARGE(E5:K5,2),LARGE(E5:K5,3),LARGE(E5:K5,4),LARGE(E5:K5,5),LARGE(E5:K5,6),LARGE(E5:K5,7),LARGE(E5:K5,8)),SUM(E5:K5))</f>
        <v>14</v>
      </c>
      <c r="E5" s="32"/>
      <c r="F5" s="32"/>
      <c r="G5" s="32">
        <v>2</v>
      </c>
      <c r="H5" s="32">
        <v>3</v>
      </c>
      <c r="I5" s="32">
        <v>3</v>
      </c>
      <c r="J5" s="32">
        <v>3</v>
      </c>
      <c r="K5" s="32">
        <v>3</v>
      </c>
      <c r="L5" s="19"/>
      <c r="M5" s="66" t="str">
        <f t="shared" si="0"/>
        <v>-</v>
      </c>
      <c r="N5" s="66" t="str">
        <f t="shared" si="1"/>
        <v>-</v>
      </c>
      <c r="O5" s="6"/>
      <c r="P5" s="6"/>
      <c r="Q5" s="6"/>
      <c r="R5" s="6"/>
      <c r="S5" s="6"/>
      <c r="T5" s="6"/>
      <c r="U5" s="6"/>
    </row>
    <row r="6" spans="1:21" x14ac:dyDescent="0.25">
      <c r="B6" s="31">
        <v>3</v>
      </c>
      <c r="C6" s="34" t="s">
        <v>23</v>
      </c>
      <c r="D6" s="103">
        <f>IFERROR(SUM(LARGE(E6:K6,1),LARGE(E6:K6,2),LARGE(E6:K6,3),LARGE(E6:K6,4),LARGE(E6:K6,5),LARGE(E6:K6,6),LARGE(E6:K6,7),LARGE(E6:K6,8)),SUM(E6:K6))</f>
        <v>8</v>
      </c>
      <c r="E6" s="32">
        <v>1</v>
      </c>
      <c r="F6" s="32">
        <v>1</v>
      </c>
      <c r="G6" s="32">
        <v>1</v>
      </c>
      <c r="H6" s="32"/>
      <c r="I6" s="32">
        <v>2</v>
      </c>
      <c r="J6" s="32">
        <v>1</v>
      </c>
      <c r="K6" s="32">
        <v>2</v>
      </c>
      <c r="L6" s="19"/>
      <c r="M6" s="66" t="str">
        <f t="shared" si="0"/>
        <v>-</v>
      </c>
      <c r="N6" s="66" t="str">
        <f t="shared" si="1"/>
        <v>-</v>
      </c>
      <c r="O6" s="6"/>
      <c r="P6" s="6"/>
      <c r="Q6" s="6"/>
      <c r="R6" s="6"/>
      <c r="S6" s="6"/>
      <c r="T6" s="6"/>
      <c r="U6" s="6"/>
    </row>
    <row r="7" spans="1:21" x14ac:dyDescent="0.25">
      <c r="B7" s="31">
        <v>4</v>
      </c>
      <c r="C7" s="34" t="s">
        <v>20</v>
      </c>
      <c r="D7" s="103">
        <f>IFERROR(SUM(LARGE(E7:K7,1),LARGE(E7:K7,2),LARGE(E7:K7,3),LARGE(E7:K7,4),LARGE(E7:K7,5),LARGE(E7:K7,6),LARGE(E7:K7,7),LARGE(E7:K7,8)),SUM(E7:K7))</f>
        <v>4</v>
      </c>
      <c r="E7" s="32"/>
      <c r="F7" s="32"/>
      <c r="G7" s="32"/>
      <c r="H7" s="32"/>
      <c r="I7" s="32">
        <v>4</v>
      </c>
      <c r="J7" s="32"/>
      <c r="K7" s="32"/>
      <c r="L7" s="19"/>
      <c r="M7" s="66" t="str">
        <f t="shared" si="0"/>
        <v>-</v>
      </c>
      <c r="N7" s="66" t="str">
        <f t="shared" si="1"/>
        <v>-</v>
      </c>
      <c r="O7" s="6"/>
      <c r="P7" s="6"/>
      <c r="Q7" s="6"/>
      <c r="R7" s="6"/>
      <c r="S7" s="6"/>
      <c r="T7" s="6"/>
      <c r="U7" s="6"/>
    </row>
    <row r="8" spans="1:21" x14ac:dyDescent="0.25">
      <c r="B8" s="31">
        <v>5</v>
      </c>
      <c r="C8" s="34" t="s">
        <v>44</v>
      </c>
      <c r="D8" s="103">
        <f>IFERROR(SUM(LARGE(E8:K8,1),LARGE(E8:K8,2),LARGE(E8:K8,3),LARGE(E8:K8,4),LARGE(E8:K8,5),LARGE(E8:K8,6),LARGE(E8:K8,7),LARGE(E8:K8,8)),SUM(E8:K8))</f>
        <v>2</v>
      </c>
      <c r="E8" s="32"/>
      <c r="F8" s="32"/>
      <c r="G8" s="32"/>
      <c r="H8" s="32">
        <v>1</v>
      </c>
      <c r="I8" s="32">
        <v>1</v>
      </c>
      <c r="J8" s="32"/>
      <c r="K8" s="32"/>
      <c r="L8" s="19"/>
      <c r="M8" s="66" t="str">
        <f t="shared" si="0"/>
        <v>-</v>
      </c>
      <c r="N8" s="66" t="str">
        <f t="shared" si="1"/>
        <v>-</v>
      </c>
      <c r="O8" s="6"/>
      <c r="P8" s="6"/>
      <c r="Q8" s="6"/>
      <c r="R8" s="6"/>
      <c r="S8" s="6"/>
      <c r="T8" s="6"/>
      <c r="U8" s="6"/>
    </row>
    <row r="9" spans="1:21" x14ac:dyDescent="0.25">
      <c r="B9" s="31">
        <v>6</v>
      </c>
      <c r="C9" s="34"/>
      <c r="D9" s="103"/>
      <c r="E9" s="32"/>
      <c r="F9" s="32"/>
      <c r="G9" s="32"/>
      <c r="H9" s="32"/>
      <c r="I9" s="32"/>
      <c r="J9" s="32"/>
      <c r="K9" s="32"/>
      <c r="L9" s="19"/>
      <c r="M9" s="66" t="str">
        <f t="shared" si="0"/>
        <v>-</v>
      </c>
      <c r="N9" s="66" t="str">
        <f t="shared" si="1"/>
        <v>-</v>
      </c>
      <c r="O9" s="6"/>
      <c r="P9" s="6"/>
      <c r="Q9" s="6"/>
      <c r="R9" s="6"/>
      <c r="S9" s="6"/>
      <c r="T9" s="6"/>
      <c r="U9" s="6"/>
    </row>
    <row r="10" spans="1:21" x14ac:dyDescent="0.25">
      <c r="B10" s="31">
        <v>7</v>
      </c>
      <c r="C10" s="34"/>
      <c r="D10" s="103"/>
      <c r="E10" s="32"/>
      <c r="F10" s="32"/>
      <c r="G10" s="32"/>
      <c r="H10" s="32"/>
      <c r="I10" s="32"/>
      <c r="J10" s="32"/>
      <c r="K10" s="32"/>
      <c r="L10" s="19"/>
      <c r="M10" s="66" t="str">
        <f t="shared" si="0"/>
        <v>-</v>
      </c>
      <c r="N10" s="66" t="str">
        <f t="shared" si="1"/>
        <v>-</v>
      </c>
      <c r="O10" s="6"/>
      <c r="P10" s="6"/>
      <c r="Q10" s="6"/>
      <c r="R10" s="6"/>
      <c r="S10" s="6"/>
      <c r="T10" s="6"/>
      <c r="U10" s="6"/>
    </row>
    <row r="11" spans="1:21" x14ac:dyDescent="0.25">
      <c r="B11" s="31">
        <v>8</v>
      </c>
      <c r="C11" s="34"/>
      <c r="D11" s="103"/>
      <c r="E11" s="32"/>
      <c r="F11" s="32"/>
      <c r="G11" s="32"/>
      <c r="H11" s="32"/>
      <c r="I11" s="32"/>
      <c r="J11" s="32"/>
      <c r="K11" s="32"/>
      <c r="L11" s="19"/>
      <c r="M11" s="66" t="str">
        <f t="shared" si="0"/>
        <v>-</v>
      </c>
      <c r="N11" s="66" t="str">
        <f t="shared" si="1"/>
        <v>-</v>
      </c>
      <c r="O11" s="6"/>
      <c r="P11" s="6"/>
      <c r="Q11" s="6"/>
      <c r="R11" s="6"/>
      <c r="S11" s="6"/>
      <c r="T11" s="6"/>
      <c r="U11" s="6"/>
    </row>
    <row r="12" spans="1:21" x14ac:dyDescent="0.25">
      <c r="B12" s="31">
        <v>9</v>
      </c>
      <c r="C12" s="34"/>
      <c r="D12" s="103"/>
      <c r="E12" s="32"/>
      <c r="F12" s="32"/>
      <c r="G12" s="32"/>
      <c r="H12" s="32"/>
      <c r="I12" s="32"/>
      <c r="J12" s="32"/>
      <c r="K12" s="32"/>
      <c r="L12" s="19"/>
      <c r="M12" s="66" t="str">
        <f t="shared" si="0"/>
        <v>-</v>
      </c>
      <c r="N12" s="66" t="str">
        <f t="shared" si="1"/>
        <v>-</v>
      </c>
      <c r="O12" s="6"/>
      <c r="P12" s="6"/>
      <c r="Q12" s="6"/>
      <c r="R12" s="6"/>
      <c r="S12" s="6"/>
      <c r="T12" s="6"/>
      <c r="U12" s="6"/>
    </row>
    <row r="13" spans="1:21" x14ac:dyDescent="0.25">
      <c r="B13" s="31">
        <v>10</v>
      </c>
      <c r="C13" s="34"/>
      <c r="D13" s="103"/>
      <c r="E13" s="32"/>
      <c r="F13" s="32"/>
      <c r="G13" s="32"/>
      <c r="H13" s="32"/>
      <c r="I13" s="32"/>
      <c r="J13" s="32"/>
      <c r="K13" s="32"/>
      <c r="L13" s="19"/>
      <c r="M13" s="66" t="str">
        <f t="shared" si="0"/>
        <v>-</v>
      </c>
      <c r="N13" s="66" t="str">
        <f t="shared" si="1"/>
        <v>-</v>
      </c>
      <c r="O13" s="6"/>
      <c r="P13" s="6"/>
      <c r="Q13" s="6"/>
      <c r="R13" s="6"/>
      <c r="S13" s="6"/>
      <c r="T13" s="6"/>
      <c r="U13" s="6"/>
    </row>
    <row r="14" spans="1:21" ht="13" x14ac:dyDescent="0.3">
      <c r="A14" s="6"/>
      <c r="B14" s="4"/>
      <c r="C14" s="13"/>
      <c r="D14" s="18"/>
      <c r="E14" s="14"/>
      <c r="F14" s="14"/>
      <c r="G14" s="14"/>
      <c r="H14" s="14"/>
      <c r="I14" s="14"/>
      <c r="J14" s="14"/>
      <c r="K14" s="14"/>
    </row>
    <row r="15" spans="1:21" ht="13" x14ac:dyDescent="0.3">
      <c r="B15" s="4"/>
      <c r="C15" s="10"/>
      <c r="D15" s="18"/>
      <c r="E15" s="14"/>
      <c r="F15" s="14"/>
      <c r="G15" s="14"/>
      <c r="H15" s="14"/>
      <c r="I15" s="14"/>
      <c r="J15" s="14"/>
      <c r="K15" s="14"/>
    </row>
    <row r="16" spans="1:21" x14ac:dyDescent="0.25">
      <c r="B16" s="4"/>
      <c r="C16" s="6"/>
      <c r="D16" s="4"/>
      <c r="E16" s="4"/>
      <c r="F16" s="4"/>
      <c r="G16" s="4"/>
      <c r="H16" s="4"/>
      <c r="I16" s="4"/>
      <c r="J16" s="4"/>
      <c r="K16" s="4"/>
    </row>
    <row r="28" spans="1:21" s="1" customFormat="1" x14ac:dyDescent="0.25">
      <c r="A28"/>
      <c r="C28"/>
      <c r="L28"/>
      <c r="M28"/>
      <c r="N28"/>
      <c r="O28"/>
      <c r="P28"/>
      <c r="Q28"/>
      <c r="R28"/>
      <c r="S28"/>
      <c r="T28"/>
      <c r="U28"/>
    </row>
    <row r="29" spans="1:21" s="1" customFormat="1" x14ac:dyDescent="0.25">
      <c r="A29"/>
      <c r="C29"/>
      <c r="L29"/>
      <c r="M29"/>
      <c r="N29"/>
      <c r="O29"/>
      <c r="P29"/>
      <c r="Q29"/>
      <c r="R29"/>
      <c r="S29"/>
      <c r="T29"/>
      <c r="U29"/>
    </row>
    <row r="30" spans="1:21" s="1" customFormat="1" x14ac:dyDescent="0.25">
      <c r="A30"/>
      <c r="C30"/>
      <c r="L30"/>
      <c r="M30"/>
      <c r="N30"/>
      <c r="O30"/>
      <c r="P30"/>
      <c r="Q30"/>
      <c r="R30"/>
      <c r="S30"/>
      <c r="T30"/>
      <c r="U30"/>
    </row>
    <row r="31" spans="1:21" s="1" customFormat="1" x14ac:dyDescent="0.25">
      <c r="A31"/>
      <c r="C31"/>
      <c r="L31"/>
      <c r="M31"/>
      <c r="N31"/>
      <c r="O31"/>
      <c r="P31"/>
      <c r="Q31"/>
      <c r="R31"/>
      <c r="S31"/>
      <c r="T31"/>
      <c r="U31"/>
    </row>
    <row r="32" spans="1:21" s="1" customFormat="1" x14ac:dyDescent="0.25">
      <c r="A32"/>
      <c r="C32"/>
      <c r="L32"/>
      <c r="M32"/>
      <c r="N32"/>
      <c r="O32"/>
      <c r="P32"/>
      <c r="Q32"/>
      <c r="R32"/>
      <c r="S32"/>
      <c r="T32"/>
      <c r="U32"/>
    </row>
    <row r="33" spans="1:21" s="1" customFormat="1" x14ac:dyDescent="0.25">
      <c r="A33"/>
      <c r="C33"/>
      <c r="L33"/>
      <c r="M33"/>
      <c r="N33"/>
      <c r="O33"/>
      <c r="P33"/>
      <c r="Q33"/>
      <c r="R33"/>
      <c r="S33"/>
      <c r="T33"/>
      <c r="U33"/>
    </row>
    <row r="34" spans="1:21" s="1" customFormat="1" x14ac:dyDescent="0.25">
      <c r="A34"/>
      <c r="C34"/>
      <c r="L34"/>
      <c r="M34"/>
      <c r="N34"/>
      <c r="O34"/>
      <c r="P34"/>
      <c r="Q34"/>
      <c r="R34"/>
      <c r="S34"/>
      <c r="T34"/>
      <c r="U34"/>
    </row>
    <row r="35" spans="1:21" s="1" customFormat="1" x14ac:dyDescent="0.25">
      <c r="A35"/>
      <c r="C35"/>
      <c r="L35"/>
      <c r="M35"/>
      <c r="N35"/>
      <c r="O35"/>
      <c r="P35"/>
      <c r="Q35"/>
      <c r="R35"/>
      <c r="S35"/>
      <c r="T35"/>
      <c r="U35"/>
    </row>
    <row r="36" spans="1:21" s="1" customFormat="1" x14ac:dyDescent="0.25">
      <c r="A36"/>
      <c r="C36"/>
      <c r="L36"/>
      <c r="M36"/>
      <c r="N36"/>
      <c r="O36"/>
      <c r="P36"/>
      <c r="Q36"/>
      <c r="R36"/>
      <c r="S36"/>
      <c r="T36"/>
      <c r="U36"/>
    </row>
    <row r="37" spans="1:21" s="1" customFormat="1" x14ac:dyDescent="0.25">
      <c r="A37"/>
      <c r="C37"/>
      <c r="L37"/>
      <c r="M37"/>
      <c r="N37"/>
      <c r="O37"/>
      <c r="P37"/>
      <c r="Q37"/>
      <c r="R37"/>
      <c r="S37"/>
      <c r="T37"/>
      <c r="U37"/>
    </row>
    <row r="38" spans="1:21" s="1" customFormat="1" x14ac:dyDescent="0.25">
      <c r="A38"/>
      <c r="C38"/>
      <c r="L38"/>
      <c r="M38"/>
      <c r="N38"/>
      <c r="O38"/>
      <c r="P38"/>
      <c r="Q38"/>
      <c r="R38"/>
      <c r="S38"/>
      <c r="T38"/>
      <c r="U38"/>
    </row>
    <row r="39" spans="1:21" s="1" customFormat="1" x14ac:dyDescent="0.25">
      <c r="A39"/>
      <c r="C39"/>
      <c r="L39"/>
      <c r="M39"/>
      <c r="N39"/>
      <c r="O39"/>
      <c r="P39"/>
      <c r="Q39"/>
      <c r="R39"/>
      <c r="S39"/>
      <c r="T39"/>
      <c r="U39"/>
    </row>
    <row r="40" spans="1:21" s="1" customFormat="1" x14ac:dyDescent="0.25">
      <c r="A40"/>
      <c r="C40"/>
      <c r="L40"/>
      <c r="M40"/>
      <c r="N40"/>
      <c r="O40"/>
      <c r="P40"/>
      <c r="Q40"/>
      <c r="R40"/>
      <c r="S40"/>
      <c r="T40"/>
      <c r="U40"/>
    </row>
    <row r="41" spans="1:21" s="1" customFormat="1" x14ac:dyDescent="0.25">
      <c r="A41"/>
      <c r="C41"/>
      <c r="L41"/>
      <c r="M41"/>
      <c r="N41"/>
      <c r="O41"/>
      <c r="P41"/>
      <c r="Q41"/>
      <c r="R41"/>
      <c r="S41"/>
      <c r="T41"/>
      <c r="U41"/>
    </row>
    <row r="42" spans="1:21" s="1" customFormat="1" x14ac:dyDescent="0.25">
      <c r="A42"/>
      <c r="C42"/>
      <c r="L42"/>
      <c r="M42"/>
      <c r="N42"/>
      <c r="O42"/>
      <c r="P42"/>
      <c r="Q42"/>
      <c r="R42"/>
      <c r="S42"/>
      <c r="T42"/>
      <c r="U42"/>
    </row>
    <row r="43" spans="1:21" s="1" customFormat="1" x14ac:dyDescent="0.25">
      <c r="A43"/>
      <c r="C43"/>
      <c r="L43"/>
      <c r="M43"/>
      <c r="N43"/>
      <c r="O43"/>
      <c r="P43"/>
      <c r="Q43"/>
      <c r="R43"/>
      <c r="S43"/>
      <c r="T43"/>
      <c r="U43"/>
    </row>
    <row r="44" spans="1:21" s="1" customFormat="1" x14ac:dyDescent="0.25">
      <c r="A44"/>
      <c r="C44"/>
      <c r="L44"/>
      <c r="M44"/>
      <c r="N44"/>
      <c r="O44"/>
      <c r="P44"/>
      <c r="Q44"/>
      <c r="R44"/>
      <c r="S44"/>
      <c r="T44"/>
      <c r="U44"/>
    </row>
    <row r="45" spans="1:21" s="1" customFormat="1" x14ac:dyDescent="0.25">
      <c r="A45"/>
      <c r="C45"/>
      <c r="L45"/>
      <c r="M45"/>
      <c r="N45"/>
      <c r="O45"/>
      <c r="P45"/>
      <c r="Q45"/>
      <c r="R45"/>
      <c r="S45"/>
      <c r="T45"/>
      <c r="U45"/>
    </row>
    <row r="46" spans="1:21" s="1" customFormat="1" x14ac:dyDescent="0.25">
      <c r="A46"/>
      <c r="C46"/>
      <c r="L46"/>
      <c r="M46"/>
      <c r="N46"/>
      <c r="O46"/>
      <c r="P46"/>
      <c r="Q46"/>
      <c r="R46"/>
      <c r="S46"/>
      <c r="T46"/>
      <c r="U46"/>
    </row>
    <row r="47" spans="1:21" s="1" customFormat="1" x14ac:dyDescent="0.25">
      <c r="A47"/>
      <c r="C47"/>
      <c r="L47"/>
      <c r="M47"/>
      <c r="N47"/>
      <c r="O47"/>
      <c r="P47"/>
      <c r="Q47"/>
      <c r="R47"/>
      <c r="S47"/>
      <c r="T47"/>
      <c r="U47"/>
    </row>
    <row r="48" spans="1:21" s="1" customFormat="1" x14ac:dyDescent="0.25">
      <c r="A48"/>
      <c r="C48"/>
      <c r="L48"/>
      <c r="M48"/>
      <c r="N48"/>
      <c r="O48"/>
      <c r="P48"/>
      <c r="Q48"/>
      <c r="R48"/>
      <c r="S48"/>
      <c r="T48"/>
      <c r="U48"/>
    </row>
    <row r="49" spans="1:21" s="1" customFormat="1" x14ac:dyDescent="0.25">
      <c r="A49"/>
      <c r="C49"/>
      <c r="L49"/>
      <c r="M49"/>
      <c r="N49"/>
      <c r="O49"/>
      <c r="P49"/>
      <c r="Q49"/>
      <c r="R49"/>
      <c r="S49"/>
      <c r="T49"/>
      <c r="U49"/>
    </row>
    <row r="50" spans="1:21" s="1" customFormat="1" x14ac:dyDescent="0.25">
      <c r="A50"/>
      <c r="C50"/>
      <c r="L50"/>
      <c r="M50"/>
      <c r="N50"/>
      <c r="O50"/>
      <c r="P50"/>
      <c r="Q50"/>
      <c r="R50"/>
      <c r="S50"/>
      <c r="T50"/>
      <c r="U50"/>
    </row>
    <row r="51" spans="1:21" s="1" customFormat="1" x14ac:dyDescent="0.25">
      <c r="A51"/>
      <c r="C51"/>
      <c r="L51"/>
      <c r="M51"/>
      <c r="N51"/>
      <c r="O51"/>
      <c r="P51"/>
      <c r="Q51"/>
      <c r="R51"/>
      <c r="S51"/>
      <c r="T51"/>
      <c r="U51"/>
    </row>
    <row r="52" spans="1:21" s="1" customFormat="1" x14ac:dyDescent="0.25">
      <c r="A52"/>
      <c r="C52"/>
      <c r="L52"/>
      <c r="M52"/>
      <c r="N52"/>
      <c r="O52"/>
      <c r="P52"/>
      <c r="Q52"/>
      <c r="R52"/>
      <c r="S52"/>
      <c r="T52"/>
      <c r="U52"/>
    </row>
    <row r="53" spans="1:21" s="1" customFormat="1" x14ac:dyDescent="0.25">
      <c r="A53"/>
      <c r="C53"/>
      <c r="L53"/>
      <c r="M53"/>
      <c r="N53"/>
      <c r="O53"/>
      <c r="P53"/>
      <c r="Q53"/>
      <c r="R53"/>
      <c r="S53"/>
      <c r="T53"/>
      <c r="U53"/>
    </row>
    <row r="54" spans="1:21" s="1" customFormat="1" x14ac:dyDescent="0.25">
      <c r="A54"/>
      <c r="C54"/>
      <c r="L54"/>
      <c r="M54"/>
      <c r="N54"/>
      <c r="O54"/>
      <c r="P54"/>
      <c r="Q54"/>
      <c r="R54"/>
      <c r="S54"/>
      <c r="T54"/>
      <c r="U54"/>
    </row>
    <row r="55" spans="1:21" s="1" customFormat="1" x14ac:dyDescent="0.25">
      <c r="A55"/>
      <c r="C55"/>
      <c r="L55"/>
      <c r="M55"/>
      <c r="N55"/>
      <c r="O55"/>
      <c r="P55"/>
      <c r="Q55"/>
      <c r="R55"/>
      <c r="S55"/>
      <c r="T55"/>
      <c r="U55"/>
    </row>
    <row r="56" spans="1:21" s="1" customFormat="1" x14ac:dyDescent="0.25">
      <c r="A56"/>
      <c r="C56"/>
      <c r="L56"/>
      <c r="M56"/>
      <c r="N56"/>
      <c r="O56"/>
      <c r="P56"/>
      <c r="Q56"/>
      <c r="R56"/>
      <c r="S56"/>
      <c r="T56"/>
      <c r="U56"/>
    </row>
    <row r="57" spans="1:21" s="1" customFormat="1" x14ac:dyDescent="0.25">
      <c r="A57"/>
      <c r="C57"/>
      <c r="L57"/>
      <c r="M57"/>
      <c r="N57"/>
      <c r="O57"/>
      <c r="P57"/>
      <c r="Q57"/>
      <c r="R57"/>
      <c r="S57"/>
      <c r="T57"/>
      <c r="U57"/>
    </row>
    <row r="58" spans="1:21" s="1" customFormat="1" x14ac:dyDescent="0.25">
      <c r="A58"/>
      <c r="C58"/>
      <c r="L58"/>
      <c r="M58"/>
      <c r="N58"/>
      <c r="O58"/>
      <c r="P58"/>
      <c r="Q58"/>
      <c r="R58"/>
      <c r="S58"/>
      <c r="T58"/>
      <c r="U58"/>
    </row>
    <row r="59" spans="1:21" s="1" customFormat="1" x14ac:dyDescent="0.25">
      <c r="A59"/>
      <c r="C59"/>
      <c r="L59"/>
      <c r="M59"/>
      <c r="N59"/>
      <c r="O59"/>
      <c r="P59"/>
      <c r="Q59"/>
      <c r="R59"/>
      <c r="S59"/>
      <c r="T59"/>
      <c r="U59"/>
    </row>
    <row r="60" spans="1:21" s="1" customFormat="1" x14ac:dyDescent="0.25">
      <c r="A60"/>
      <c r="C60"/>
      <c r="L60"/>
      <c r="M60"/>
      <c r="N60"/>
      <c r="O60"/>
      <c r="P60"/>
      <c r="Q60"/>
      <c r="R60"/>
      <c r="S60"/>
      <c r="T60"/>
      <c r="U60"/>
    </row>
    <row r="61" spans="1:21" s="1" customFormat="1" x14ac:dyDescent="0.25">
      <c r="A61"/>
      <c r="C61"/>
      <c r="L61"/>
      <c r="M61"/>
      <c r="N61"/>
      <c r="O61"/>
      <c r="P61"/>
      <c r="Q61"/>
      <c r="R61"/>
      <c r="S61"/>
      <c r="T61"/>
      <c r="U61"/>
    </row>
    <row r="62" spans="1:21" s="1" customFormat="1" x14ac:dyDescent="0.25">
      <c r="A62"/>
      <c r="C62"/>
      <c r="L62"/>
      <c r="M62"/>
      <c r="N62"/>
      <c r="O62"/>
      <c r="P62"/>
      <c r="Q62"/>
      <c r="R62"/>
      <c r="S62"/>
      <c r="T62"/>
      <c r="U62"/>
    </row>
    <row r="63" spans="1:21" s="1" customFormat="1" x14ac:dyDescent="0.25">
      <c r="A63"/>
      <c r="C63"/>
      <c r="L63"/>
      <c r="M63"/>
      <c r="N63"/>
      <c r="O63"/>
      <c r="P63"/>
      <c r="Q63"/>
      <c r="R63"/>
      <c r="S63"/>
      <c r="T63"/>
      <c r="U63"/>
    </row>
    <row r="64" spans="1:21" s="1" customFormat="1" x14ac:dyDescent="0.25">
      <c r="A64"/>
      <c r="C64"/>
      <c r="L64"/>
      <c r="M64"/>
      <c r="N64"/>
      <c r="O64"/>
      <c r="P64"/>
      <c r="Q64"/>
      <c r="R64"/>
      <c r="S64"/>
      <c r="T64"/>
      <c r="U64"/>
    </row>
    <row r="65" spans="1:21" s="1" customFormat="1" x14ac:dyDescent="0.25">
      <c r="A65"/>
      <c r="C65"/>
      <c r="L65"/>
      <c r="M65"/>
      <c r="N65"/>
      <c r="O65"/>
      <c r="P65"/>
      <c r="Q65"/>
      <c r="R65"/>
      <c r="S65"/>
      <c r="T65"/>
      <c r="U65"/>
    </row>
    <row r="66" spans="1:21" s="1" customFormat="1" x14ac:dyDescent="0.25">
      <c r="A66"/>
      <c r="C66"/>
      <c r="L66"/>
      <c r="M66"/>
      <c r="N66"/>
      <c r="O66"/>
      <c r="P66"/>
      <c r="Q66"/>
      <c r="R66"/>
      <c r="S66"/>
      <c r="T66"/>
      <c r="U66"/>
    </row>
    <row r="67" spans="1:21" s="1" customFormat="1" x14ac:dyDescent="0.25">
      <c r="A67"/>
      <c r="C67"/>
      <c r="L67"/>
      <c r="M67"/>
      <c r="N67"/>
      <c r="O67"/>
      <c r="P67"/>
      <c r="Q67"/>
      <c r="R67"/>
      <c r="S67"/>
      <c r="T67"/>
      <c r="U67"/>
    </row>
    <row r="68" spans="1:21" s="1" customFormat="1" x14ac:dyDescent="0.25">
      <c r="A68"/>
      <c r="C68"/>
      <c r="L68"/>
      <c r="M68"/>
      <c r="N68"/>
      <c r="O68"/>
      <c r="P68"/>
      <c r="Q68"/>
      <c r="R68"/>
      <c r="S68"/>
      <c r="T68"/>
      <c r="U68"/>
    </row>
    <row r="69" spans="1:21" s="1" customFormat="1" x14ac:dyDescent="0.25">
      <c r="A69"/>
      <c r="C69"/>
      <c r="L69"/>
      <c r="M69"/>
      <c r="N69"/>
      <c r="O69"/>
      <c r="P69"/>
      <c r="Q69"/>
      <c r="R69"/>
      <c r="S69"/>
      <c r="T69"/>
      <c r="U69"/>
    </row>
    <row r="70" spans="1:21" s="1" customFormat="1" x14ac:dyDescent="0.25">
      <c r="A70"/>
      <c r="C70"/>
      <c r="L70"/>
      <c r="M70"/>
      <c r="N70"/>
      <c r="O70"/>
      <c r="P70"/>
      <c r="Q70"/>
      <c r="R70"/>
      <c r="S70"/>
      <c r="T70"/>
      <c r="U70"/>
    </row>
    <row r="71" spans="1:21" s="1" customFormat="1" x14ac:dyDescent="0.25">
      <c r="A71"/>
      <c r="C71"/>
      <c r="L71"/>
      <c r="M71"/>
      <c r="N71"/>
      <c r="O71"/>
      <c r="P71"/>
      <c r="Q71"/>
      <c r="R71"/>
      <c r="S71"/>
      <c r="T71"/>
      <c r="U71"/>
    </row>
    <row r="72" spans="1:21" s="1" customFormat="1" x14ac:dyDescent="0.25">
      <c r="A72"/>
      <c r="C72"/>
      <c r="L72"/>
      <c r="M72"/>
      <c r="N72"/>
      <c r="O72"/>
      <c r="P72"/>
      <c r="Q72"/>
      <c r="R72"/>
      <c r="S72"/>
      <c r="T72"/>
      <c r="U72"/>
    </row>
    <row r="73" spans="1:21" s="1" customFormat="1" x14ac:dyDescent="0.25">
      <c r="A73"/>
      <c r="C73"/>
      <c r="L73"/>
      <c r="M73"/>
      <c r="N73"/>
      <c r="O73"/>
      <c r="P73"/>
      <c r="Q73"/>
      <c r="R73"/>
      <c r="S73"/>
      <c r="T73"/>
      <c r="U73"/>
    </row>
    <row r="74" spans="1:21" s="1" customFormat="1" x14ac:dyDescent="0.25">
      <c r="A74"/>
      <c r="C74"/>
      <c r="L74"/>
      <c r="M74"/>
      <c r="N74"/>
      <c r="O74"/>
      <c r="P74"/>
      <c r="Q74"/>
      <c r="R74"/>
      <c r="S74"/>
      <c r="T74"/>
      <c r="U74"/>
    </row>
    <row r="75" spans="1:21" s="1" customFormat="1" x14ac:dyDescent="0.25">
      <c r="A75"/>
      <c r="C75"/>
      <c r="L75"/>
      <c r="M75"/>
      <c r="N75"/>
      <c r="O75"/>
      <c r="P75"/>
      <c r="Q75"/>
      <c r="R75"/>
      <c r="S75"/>
      <c r="T75"/>
      <c r="U75"/>
    </row>
    <row r="76" spans="1:21" s="1" customFormat="1" x14ac:dyDescent="0.25">
      <c r="A76"/>
      <c r="C76"/>
      <c r="L76"/>
      <c r="M76"/>
      <c r="N76"/>
      <c r="O76"/>
      <c r="P76"/>
      <c r="Q76"/>
      <c r="R76"/>
      <c r="S76"/>
      <c r="T76"/>
      <c r="U76"/>
    </row>
    <row r="77" spans="1:21" s="1" customFormat="1" x14ac:dyDescent="0.25">
      <c r="A77"/>
      <c r="C77"/>
      <c r="L77"/>
      <c r="M77"/>
      <c r="N77"/>
      <c r="O77"/>
      <c r="P77"/>
      <c r="Q77"/>
      <c r="R77"/>
      <c r="S77"/>
      <c r="T77"/>
      <c r="U77"/>
    </row>
    <row r="78" spans="1:21" s="1" customFormat="1" x14ac:dyDescent="0.25">
      <c r="A78"/>
      <c r="C78"/>
      <c r="L78"/>
      <c r="M78"/>
      <c r="N78"/>
      <c r="O78"/>
      <c r="P78"/>
      <c r="Q78"/>
      <c r="R78"/>
      <c r="S78"/>
      <c r="T78"/>
      <c r="U78"/>
    </row>
    <row r="79" spans="1:21" s="1" customFormat="1" x14ac:dyDescent="0.25">
      <c r="A79"/>
      <c r="C79"/>
      <c r="L79"/>
      <c r="M79"/>
      <c r="N79"/>
      <c r="O79"/>
      <c r="P79"/>
      <c r="Q79"/>
      <c r="R79"/>
      <c r="S79"/>
      <c r="T79"/>
      <c r="U79"/>
    </row>
    <row r="80" spans="1:21" s="1" customFormat="1" x14ac:dyDescent="0.25">
      <c r="A80"/>
      <c r="C80"/>
      <c r="L80"/>
      <c r="M80"/>
      <c r="N80"/>
      <c r="O80"/>
      <c r="P80"/>
      <c r="Q80"/>
      <c r="R80"/>
      <c r="S80"/>
      <c r="T80"/>
      <c r="U80"/>
    </row>
    <row r="81" spans="1:21" s="1" customFormat="1" x14ac:dyDescent="0.25">
      <c r="A81"/>
      <c r="C81"/>
      <c r="L81"/>
      <c r="M81"/>
      <c r="N81"/>
      <c r="O81"/>
      <c r="P81"/>
      <c r="Q81"/>
      <c r="R81"/>
      <c r="S81"/>
      <c r="T81"/>
      <c r="U81"/>
    </row>
    <row r="82" spans="1:21" s="1" customFormat="1" x14ac:dyDescent="0.25">
      <c r="A82"/>
      <c r="C82"/>
      <c r="L82"/>
      <c r="M82"/>
      <c r="N82"/>
      <c r="O82"/>
      <c r="P82"/>
      <c r="Q82"/>
      <c r="R82"/>
      <c r="S82"/>
      <c r="T82"/>
      <c r="U82"/>
    </row>
    <row r="83" spans="1:21" s="1" customFormat="1" x14ac:dyDescent="0.25">
      <c r="A83"/>
      <c r="C83"/>
      <c r="L83"/>
      <c r="M83"/>
      <c r="N83"/>
      <c r="O83"/>
      <c r="P83"/>
      <c r="Q83"/>
      <c r="R83"/>
      <c r="S83"/>
      <c r="T83"/>
      <c r="U83"/>
    </row>
    <row r="84" spans="1:21" s="1" customFormat="1" x14ac:dyDescent="0.25">
      <c r="A84"/>
      <c r="C84"/>
      <c r="L84"/>
      <c r="M84"/>
      <c r="N84"/>
      <c r="O84"/>
      <c r="P84"/>
      <c r="Q84"/>
      <c r="R84"/>
      <c r="S84"/>
      <c r="T84"/>
      <c r="U84"/>
    </row>
    <row r="85" spans="1:21" s="1" customFormat="1" x14ac:dyDescent="0.25">
      <c r="A85"/>
      <c r="C85"/>
      <c r="L85"/>
      <c r="M85"/>
      <c r="N85"/>
      <c r="O85"/>
      <c r="P85"/>
      <c r="Q85"/>
      <c r="R85"/>
      <c r="S85"/>
      <c r="T85"/>
      <c r="U85"/>
    </row>
    <row r="86" spans="1:21" s="1" customFormat="1" x14ac:dyDescent="0.25">
      <c r="A86"/>
      <c r="C86"/>
      <c r="L86"/>
      <c r="M86"/>
      <c r="N86"/>
      <c r="O86"/>
      <c r="P86"/>
      <c r="Q86"/>
      <c r="R86"/>
      <c r="S86"/>
      <c r="T86"/>
      <c r="U86"/>
    </row>
    <row r="87" spans="1:21" s="1" customFormat="1" x14ac:dyDescent="0.25">
      <c r="A87"/>
      <c r="C87"/>
      <c r="L87"/>
      <c r="M87"/>
      <c r="N87"/>
      <c r="O87"/>
      <c r="P87"/>
      <c r="Q87"/>
      <c r="R87"/>
      <c r="S87"/>
      <c r="T87"/>
      <c r="U87"/>
    </row>
    <row r="88" spans="1:21" s="1" customFormat="1" x14ac:dyDescent="0.25">
      <c r="A88"/>
      <c r="C88"/>
      <c r="L88"/>
      <c r="M88"/>
      <c r="N88"/>
      <c r="O88"/>
      <c r="P88"/>
      <c r="Q88"/>
      <c r="R88"/>
      <c r="S88"/>
      <c r="T88"/>
      <c r="U88"/>
    </row>
    <row r="89" spans="1:21" s="1" customFormat="1" x14ac:dyDescent="0.25">
      <c r="A89"/>
      <c r="C89"/>
      <c r="L89"/>
      <c r="M89"/>
      <c r="N89"/>
      <c r="O89"/>
      <c r="P89"/>
      <c r="Q89"/>
      <c r="R89"/>
      <c r="S89"/>
      <c r="T89"/>
      <c r="U89"/>
    </row>
    <row r="90" spans="1:21" s="1" customFormat="1" x14ac:dyDescent="0.25">
      <c r="A90"/>
      <c r="C90"/>
      <c r="L90"/>
      <c r="M90"/>
      <c r="N90"/>
      <c r="O90"/>
      <c r="P90"/>
      <c r="Q90"/>
      <c r="R90"/>
      <c r="S90"/>
      <c r="T90"/>
      <c r="U90"/>
    </row>
    <row r="91" spans="1:21" s="1" customFormat="1" x14ac:dyDescent="0.25">
      <c r="A91"/>
      <c r="C91"/>
      <c r="L91"/>
      <c r="M91"/>
      <c r="N91"/>
      <c r="O91"/>
      <c r="P91"/>
      <c r="Q91"/>
      <c r="R91"/>
      <c r="S91"/>
      <c r="T91"/>
      <c r="U91"/>
    </row>
    <row r="92" spans="1:21" s="1" customFormat="1" x14ac:dyDescent="0.25">
      <c r="A92"/>
      <c r="C92"/>
      <c r="L92"/>
      <c r="M92"/>
      <c r="N92"/>
      <c r="O92"/>
      <c r="P92"/>
      <c r="Q92"/>
      <c r="R92"/>
      <c r="S92"/>
      <c r="T92"/>
      <c r="U92"/>
    </row>
    <row r="93" spans="1:21" s="1" customFormat="1" x14ac:dyDescent="0.25">
      <c r="A93"/>
      <c r="C93"/>
      <c r="L93"/>
      <c r="M93"/>
      <c r="N93"/>
      <c r="O93"/>
      <c r="P93"/>
      <c r="Q93"/>
      <c r="R93"/>
      <c r="S93"/>
      <c r="T93"/>
      <c r="U93"/>
    </row>
    <row r="94" spans="1:21" s="1" customFormat="1" x14ac:dyDescent="0.25">
      <c r="A94"/>
      <c r="C94"/>
      <c r="L94"/>
      <c r="M94"/>
      <c r="N94"/>
      <c r="O94"/>
      <c r="P94"/>
      <c r="Q94"/>
      <c r="R94"/>
      <c r="S94"/>
      <c r="T94"/>
      <c r="U94"/>
    </row>
    <row r="95" spans="1:21" s="1" customFormat="1" x14ac:dyDescent="0.25">
      <c r="A95"/>
      <c r="C95"/>
      <c r="L95"/>
      <c r="M95"/>
      <c r="N95"/>
      <c r="O95"/>
      <c r="P95"/>
      <c r="Q95"/>
      <c r="R95"/>
      <c r="S95"/>
      <c r="T95"/>
      <c r="U95"/>
    </row>
    <row r="96" spans="1:21" s="1" customFormat="1" x14ac:dyDescent="0.25">
      <c r="A96"/>
      <c r="C96"/>
      <c r="L96"/>
      <c r="M96"/>
      <c r="N96"/>
      <c r="O96"/>
      <c r="P96"/>
      <c r="Q96"/>
      <c r="R96"/>
      <c r="S96"/>
      <c r="T96"/>
      <c r="U96"/>
    </row>
    <row r="97" spans="1:21" s="1" customFormat="1" x14ac:dyDescent="0.25">
      <c r="A97"/>
      <c r="C97"/>
      <c r="L97"/>
      <c r="M97"/>
      <c r="N97"/>
      <c r="O97"/>
      <c r="P97"/>
      <c r="Q97"/>
      <c r="R97"/>
      <c r="S97"/>
      <c r="T97"/>
      <c r="U97"/>
    </row>
    <row r="98" spans="1:21" s="1" customFormat="1" x14ac:dyDescent="0.25">
      <c r="A98"/>
      <c r="C98"/>
      <c r="L98"/>
      <c r="M98"/>
      <c r="N98"/>
      <c r="O98"/>
      <c r="P98"/>
      <c r="Q98"/>
      <c r="R98"/>
      <c r="S98"/>
      <c r="T98"/>
      <c r="U98"/>
    </row>
    <row r="99" spans="1:21" s="1" customFormat="1" x14ac:dyDescent="0.25">
      <c r="A99"/>
      <c r="C99"/>
      <c r="L99"/>
      <c r="M99"/>
      <c r="N99"/>
      <c r="O99"/>
      <c r="P99"/>
      <c r="Q99"/>
      <c r="R99"/>
      <c r="S99"/>
      <c r="T99"/>
      <c r="U99"/>
    </row>
    <row r="100" spans="1:21" s="1" customFormat="1" x14ac:dyDescent="0.25">
      <c r="A100"/>
      <c r="C100"/>
      <c r="L100"/>
      <c r="M100"/>
      <c r="N100"/>
      <c r="O100"/>
      <c r="P100"/>
      <c r="Q100"/>
      <c r="R100"/>
      <c r="S100"/>
      <c r="T100"/>
      <c r="U100"/>
    </row>
    <row r="101" spans="1:21" s="1" customFormat="1" x14ac:dyDescent="0.25">
      <c r="A101"/>
      <c r="C101"/>
      <c r="L101"/>
      <c r="M101"/>
      <c r="N101"/>
      <c r="O101"/>
      <c r="P101"/>
      <c r="Q101"/>
      <c r="R101"/>
      <c r="S101"/>
      <c r="T101"/>
      <c r="U101"/>
    </row>
    <row r="102" spans="1:21" s="1" customFormat="1" x14ac:dyDescent="0.25">
      <c r="A102"/>
      <c r="C102"/>
      <c r="L102"/>
      <c r="M102"/>
      <c r="N102"/>
      <c r="O102"/>
      <c r="P102"/>
      <c r="Q102"/>
      <c r="R102"/>
      <c r="S102"/>
      <c r="T102"/>
      <c r="U102"/>
    </row>
    <row r="103" spans="1:21" s="1" customFormat="1" x14ac:dyDescent="0.25">
      <c r="A103"/>
      <c r="C103"/>
      <c r="L103"/>
      <c r="M103"/>
      <c r="N103"/>
      <c r="O103"/>
      <c r="P103"/>
      <c r="Q103"/>
      <c r="R103"/>
      <c r="S103"/>
      <c r="T103"/>
      <c r="U103"/>
    </row>
    <row r="104" spans="1:21" s="1" customFormat="1" x14ac:dyDescent="0.25">
      <c r="A104"/>
      <c r="C104"/>
      <c r="L104"/>
      <c r="M104"/>
      <c r="N104"/>
      <c r="O104"/>
      <c r="P104"/>
      <c r="Q104"/>
      <c r="R104"/>
      <c r="S104"/>
      <c r="T104"/>
      <c r="U104"/>
    </row>
    <row r="105" spans="1:21" s="1" customFormat="1" x14ac:dyDescent="0.25">
      <c r="A105"/>
      <c r="C105"/>
      <c r="L105"/>
      <c r="M105"/>
      <c r="N105"/>
      <c r="O105"/>
      <c r="P105"/>
      <c r="Q105"/>
      <c r="R105"/>
      <c r="S105"/>
      <c r="T105"/>
      <c r="U105"/>
    </row>
    <row r="106" spans="1:21" s="1" customFormat="1" x14ac:dyDescent="0.25">
      <c r="A106"/>
      <c r="C106"/>
      <c r="L106"/>
      <c r="M106"/>
      <c r="N106"/>
      <c r="O106"/>
      <c r="P106"/>
      <c r="Q106"/>
      <c r="R106"/>
      <c r="S106"/>
      <c r="T106"/>
      <c r="U106"/>
    </row>
    <row r="107" spans="1:21" s="1" customFormat="1" x14ac:dyDescent="0.25">
      <c r="A107"/>
      <c r="C107"/>
      <c r="L107"/>
      <c r="M107"/>
      <c r="N107"/>
      <c r="O107"/>
      <c r="P107"/>
      <c r="Q107"/>
      <c r="R107"/>
      <c r="S107"/>
      <c r="T107"/>
      <c r="U107"/>
    </row>
    <row r="108" spans="1:21" s="1" customFormat="1" x14ac:dyDescent="0.25">
      <c r="A108"/>
      <c r="C108"/>
      <c r="L108"/>
      <c r="M108"/>
      <c r="N108"/>
      <c r="O108"/>
      <c r="P108"/>
      <c r="Q108"/>
      <c r="R108"/>
      <c r="S108"/>
      <c r="T108"/>
      <c r="U108"/>
    </row>
    <row r="109" spans="1:21" s="1" customFormat="1" x14ac:dyDescent="0.25">
      <c r="A109"/>
      <c r="C109"/>
      <c r="L109"/>
      <c r="M109"/>
      <c r="N109"/>
      <c r="O109"/>
      <c r="P109"/>
      <c r="Q109"/>
      <c r="R109"/>
      <c r="S109"/>
      <c r="T109"/>
      <c r="U109"/>
    </row>
    <row r="110" spans="1:21" s="1" customFormat="1" x14ac:dyDescent="0.25">
      <c r="A110"/>
      <c r="C110"/>
      <c r="L110"/>
      <c r="M110"/>
      <c r="N110"/>
      <c r="O110"/>
      <c r="P110"/>
      <c r="Q110"/>
      <c r="R110"/>
      <c r="S110"/>
      <c r="T110"/>
      <c r="U110"/>
    </row>
    <row r="111" spans="1:21" s="1" customFormat="1" x14ac:dyDescent="0.25">
      <c r="A111"/>
      <c r="C111"/>
      <c r="L111"/>
      <c r="M111"/>
      <c r="N111"/>
      <c r="O111"/>
      <c r="P111"/>
      <c r="Q111"/>
      <c r="R111"/>
      <c r="S111"/>
      <c r="T111"/>
      <c r="U111"/>
    </row>
    <row r="112" spans="1:21" s="1" customFormat="1" x14ac:dyDescent="0.25">
      <c r="A112"/>
      <c r="C112"/>
      <c r="L112"/>
      <c r="M112"/>
      <c r="N112"/>
      <c r="O112"/>
      <c r="P112"/>
      <c r="Q112"/>
      <c r="R112"/>
      <c r="S112"/>
      <c r="T112"/>
      <c r="U112"/>
    </row>
    <row r="113" spans="1:21" s="1" customFormat="1" x14ac:dyDescent="0.25">
      <c r="A113"/>
      <c r="C113"/>
      <c r="L113"/>
      <c r="M113"/>
      <c r="N113"/>
      <c r="O113"/>
      <c r="P113"/>
      <c r="Q113"/>
      <c r="R113"/>
      <c r="S113"/>
      <c r="T113"/>
      <c r="U113"/>
    </row>
    <row r="114" spans="1:21" s="1" customFormat="1" x14ac:dyDescent="0.25">
      <c r="A114"/>
      <c r="C114"/>
      <c r="L114"/>
      <c r="M114"/>
      <c r="N114"/>
      <c r="O114"/>
      <c r="P114"/>
      <c r="Q114"/>
      <c r="R114"/>
      <c r="S114"/>
      <c r="T114"/>
      <c r="U114"/>
    </row>
    <row r="115" spans="1:21" s="1" customFormat="1" x14ac:dyDescent="0.25">
      <c r="A115"/>
      <c r="C115"/>
      <c r="L115"/>
      <c r="M115"/>
      <c r="N115"/>
      <c r="O115"/>
      <c r="P115"/>
      <c r="Q115"/>
      <c r="R115"/>
      <c r="S115"/>
      <c r="T115"/>
      <c r="U115"/>
    </row>
    <row r="116" spans="1:21" s="1" customFormat="1" x14ac:dyDescent="0.25">
      <c r="A116"/>
      <c r="C116"/>
      <c r="L116"/>
      <c r="M116"/>
      <c r="N116"/>
      <c r="O116"/>
      <c r="P116"/>
      <c r="Q116"/>
      <c r="R116"/>
      <c r="S116"/>
      <c r="T116"/>
      <c r="U116"/>
    </row>
    <row r="117" spans="1:21" s="1" customFormat="1" x14ac:dyDescent="0.25">
      <c r="A117"/>
      <c r="C117"/>
      <c r="L117"/>
      <c r="M117"/>
      <c r="N117"/>
      <c r="O117"/>
      <c r="P117"/>
      <c r="Q117"/>
      <c r="R117"/>
      <c r="S117"/>
      <c r="T117"/>
      <c r="U117"/>
    </row>
    <row r="118" spans="1:21" s="1" customFormat="1" x14ac:dyDescent="0.25">
      <c r="A118"/>
      <c r="C118"/>
      <c r="L118"/>
      <c r="M118"/>
      <c r="N118"/>
      <c r="O118"/>
      <c r="P118"/>
      <c r="Q118"/>
      <c r="R118"/>
      <c r="S118"/>
      <c r="T118"/>
      <c r="U118"/>
    </row>
    <row r="119" spans="1:21" s="1" customFormat="1" x14ac:dyDescent="0.25">
      <c r="A119"/>
      <c r="C119"/>
      <c r="L119"/>
      <c r="M119"/>
      <c r="N119"/>
      <c r="O119"/>
      <c r="P119"/>
      <c r="Q119"/>
      <c r="R119"/>
      <c r="S119"/>
      <c r="T119"/>
      <c r="U119"/>
    </row>
    <row r="120" spans="1:21" s="1" customFormat="1" x14ac:dyDescent="0.25">
      <c r="A120"/>
      <c r="C120"/>
      <c r="L120"/>
      <c r="M120"/>
      <c r="N120"/>
      <c r="O120"/>
      <c r="P120"/>
      <c r="Q120"/>
      <c r="R120"/>
      <c r="S120"/>
      <c r="T120"/>
      <c r="U120"/>
    </row>
    <row r="121" spans="1:21" s="1" customFormat="1" x14ac:dyDescent="0.25">
      <c r="A121"/>
      <c r="C121"/>
      <c r="L121"/>
      <c r="M121"/>
      <c r="N121"/>
      <c r="O121"/>
      <c r="P121"/>
      <c r="Q121"/>
      <c r="R121"/>
      <c r="S121"/>
      <c r="T121"/>
      <c r="U121"/>
    </row>
    <row r="122" spans="1:21" s="1" customFormat="1" x14ac:dyDescent="0.25">
      <c r="A122"/>
      <c r="C122"/>
      <c r="L122"/>
      <c r="M122"/>
      <c r="N122"/>
      <c r="O122"/>
      <c r="P122"/>
      <c r="Q122"/>
      <c r="R122"/>
      <c r="S122"/>
      <c r="T122"/>
      <c r="U122"/>
    </row>
    <row r="123" spans="1:21" s="1" customFormat="1" x14ac:dyDescent="0.25">
      <c r="A123"/>
      <c r="C123"/>
      <c r="L123"/>
      <c r="M123"/>
      <c r="N123"/>
      <c r="O123"/>
      <c r="P123"/>
      <c r="Q123"/>
      <c r="R123"/>
      <c r="S123"/>
      <c r="T123"/>
      <c r="U123"/>
    </row>
    <row r="124" spans="1:21" s="1" customFormat="1" x14ac:dyDescent="0.25">
      <c r="A124"/>
      <c r="C124"/>
      <c r="L124"/>
      <c r="M124"/>
      <c r="N124"/>
      <c r="O124"/>
      <c r="P124"/>
      <c r="Q124"/>
      <c r="R124"/>
      <c r="S124"/>
      <c r="T124"/>
      <c r="U124"/>
    </row>
    <row r="125" spans="1:21" s="1" customFormat="1" x14ac:dyDescent="0.25">
      <c r="A125"/>
      <c r="C125"/>
      <c r="L125"/>
      <c r="M125"/>
      <c r="N125"/>
      <c r="O125"/>
      <c r="P125"/>
      <c r="Q125"/>
      <c r="R125"/>
      <c r="S125"/>
      <c r="T125"/>
      <c r="U125"/>
    </row>
    <row r="126" spans="1:21" s="1" customFormat="1" x14ac:dyDescent="0.25">
      <c r="A126"/>
      <c r="C126"/>
      <c r="L126"/>
      <c r="M126"/>
      <c r="N126"/>
      <c r="O126"/>
      <c r="P126"/>
      <c r="Q126"/>
      <c r="R126"/>
      <c r="S126"/>
      <c r="T126"/>
      <c r="U126"/>
    </row>
    <row r="127" spans="1:21" s="1" customFormat="1" x14ac:dyDescent="0.25">
      <c r="A127"/>
      <c r="C127"/>
      <c r="L127"/>
      <c r="M127"/>
      <c r="N127"/>
      <c r="O127"/>
      <c r="P127"/>
      <c r="Q127"/>
      <c r="R127"/>
      <c r="S127"/>
      <c r="T127"/>
      <c r="U127"/>
    </row>
    <row r="128" spans="1:21" s="1" customFormat="1" x14ac:dyDescent="0.25">
      <c r="A128"/>
      <c r="C128"/>
      <c r="L128"/>
      <c r="M128"/>
      <c r="N128"/>
      <c r="O128"/>
      <c r="P128"/>
      <c r="Q128"/>
      <c r="R128"/>
      <c r="S128"/>
      <c r="T128"/>
      <c r="U128"/>
    </row>
    <row r="129" spans="1:21" s="1" customFormat="1" x14ac:dyDescent="0.25">
      <c r="A129"/>
      <c r="C129"/>
      <c r="L129"/>
      <c r="M129"/>
      <c r="N129"/>
      <c r="O129"/>
      <c r="P129"/>
      <c r="Q129"/>
      <c r="R129"/>
      <c r="S129"/>
      <c r="T129"/>
      <c r="U129"/>
    </row>
    <row r="130" spans="1:21" s="1" customFormat="1" x14ac:dyDescent="0.25">
      <c r="A130"/>
      <c r="C130"/>
      <c r="L130"/>
      <c r="M130"/>
      <c r="N130"/>
      <c r="O130"/>
      <c r="P130"/>
      <c r="Q130"/>
      <c r="R130"/>
      <c r="S130"/>
      <c r="T130"/>
      <c r="U130"/>
    </row>
    <row r="131" spans="1:21" s="1" customFormat="1" x14ac:dyDescent="0.25">
      <c r="A131"/>
      <c r="C131"/>
      <c r="L131"/>
      <c r="M131"/>
      <c r="N131"/>
      <c r="O131"/>
      <c r="P131"/>
      <c r="Q131"/>
      <c r="R131"/>
      <c r="S131"/>
      <c r="T131"/>
      <c r="U131"/>
    </row>
    <row r="132" spans="1:21" s="1" customFormat="1" x14ac:dyDescent="0.25">
      <c r="A132"/>
      <c r="C132"/>
      <c r="L132"/>
      <c r="M132"/>
      <c r="N132"/>
      <c r="O132"/>
      <c r="P132"/>
      <c r="Q132"/>
      <c r="R132"/>
      <c r="S132"/>
      <c r="T132"/>
      <c r="U132"/>
    </row>
    <row r="133" spans="1:21" s="1" customFormat="1" x14ac:dyDescent="0.25">
      <c r="A133"/>
      <c r="C133"/>
      <c r="L133"/>
      <c r="M133"/>
      <c r="N133"/>
      <c r="O133"/>
      <c r="P133"/>
      <c r="Q133"/>
      <c r="R133"/>
      <c r="S133"/>
      <c r="T133"/>
      <c r="U133"/>
    </row>
    <row r="134" spans="1:21" s="1" customFormat="1" x14ac:dyDescent="0.25">
      <c r="A134"/>
      <c r="C134"/>
      <c r="L134"/>
      <c r="M134"/>
      <c r="N134"/>
      <c r="O134"/>
      <c r="P134"/>
      <c r="Q134"/>
      <c r="R134"/>
      <c r="S134"/>
      <c r="T134"/>
      <c r="U134"/>
    </row>
    <row r="135" spans="1:21" s="1" customFormat="1" x14ac:dyDescent="0.25">
      <c r="A135"/>
      <c r="C135"/>
      <c r="L135"/>
      <c r="M135"/>
      <c r="N135"/>
      <c r="O135"/>
      <c r="P135"/>
      <c r="Q135"/>
      <c r="R135"/>
      <c r="S135"/>
      <c r="T135"/>
      <c r="U135"/>
    </row>
    <row r="136" spans="1:21" s="1" customFormat="1" x14ac:dyDescent="0.25">
      <c r="A136"/>
      <c r="C136"/>
      <c r="L136"/>
      <c r="M136"/>
      <c r="N136"/>
      <c r="O136"/>
      <c r="P136"/>
      <c r="Q136"/>
      <c r="R136"/>
      <c r="S136"/>
      <c r="T136"/>
      <c r="U136"/>
    </row>
    <row r="137" spans="1:21" s="1" customFormat="1" x14ac:dyDescent="0.25">
      <c r="A137"/>
      <c r="C137"/>
      <c r="L137"/>
      <c r="M137"/>
      <c r="N137"/>
      <c r="O137"/>
      <c r="P137"/>
      <c r="Q137"/>
      <c r="R137"/>
      <c r="S137"/>
      <c r="T137"/>
      <c r="U137"/>
    </row>
    <row r="138" spans="1:21" s="1" customFormat="1" x14ac:dyDescent="0.25">
      <c r="A138"/>
      <c r="C138"/>
      <c r="L138"/>
      <c r="M138"/>
      <c r="N138"/>
      <c r="O138"/>
      <c r="P138"/>
      <c r="Q138"/>
      <c r="R138"/>
      <c r="S138"/>
      <c r="T138"/>
      <c r="U138"/>
    </row>
    <row r="139" spans="1:21" s="1" customFormat="1" x14ac:dyDescent="0.25">
      <c r="A139"/>
      <c r="C139"/>
      <c r="L139"/>
      <c r="M139"/>
      <c r="N139"/>
      <c r="O139"/>
      <c r="P139"/>
      <c r="Q139"/>
      <c r="R139"/>
      <c r="S139"/>
      <c r="T139"/>
      <c r="U139"/>
    </row>
    <row r="140" spans="1:21" s="1" customFormat="1" x14ac:dyDescent="0.25">
      <c r="A140"/>
      <c r="C140"/>
      <c r="L140"/>
      <c r="M140"/>
      <c r="N140"/>
      <c r="O140"/>
      <c r="P140"/>
      <c r="Q140"/>
      <c r="R140"/>
      <c r="S140"/>
      <c r="T140"/>
      <c r="U140"/>
    </row>
    <row r="141" spans="1:21" s="1" customFormat="1" x14ac:dyDescent="0.25">
      <c r="A141"/>
      <c r="C141"/>
      <c r="L141"/>
      <c r="M141"/>
      <c r="N141"/>
      <c r="O141"/>
      <c r="P141"/>
      <c r="Q141"/>
      <c r="R141"/>
      <c r="S141"/>
      <c r="T141"/>
      <c r="U141"/>
    </row>
    <row r="142" spans="1:21" s="1" customFormat="1" x14ac:dyDescent="0.25">
      <c r="A142"/>
      <c r="C142"/>
      <c r="L142"/>
      <c r="M142"/>
      <c r="N142"/>
      <c r="O142"/>
      <c r="P142"/>
      <c r="Q142"/>
      <c r="R142"/>
      <c r="S142"/>
      <c r="T142"/>
      <c r="U142"/>
    </row>
    <row r="143" spans="1:21" s="1" customFormat="1" x14ac:dyDescent="0.25">
      <c r="A143"/>
      <c r="C143"/>
      <c r="L143"/>
      <c r="M143"/>
      <c r="N143"/>
      <c r="O143"/>
      <c r="P143"/>
      <c r="Q143"/>
      <c r="R143"/>
      <c r="S143"/>
      <c r="T143"/>
      <c r="U143"/>
    </row>
    <row r="144" spans="1:21" s="1" customFormat="1" x14ac:dyDescent="0.25">
      <c r="A144"/>
      <c r="C144"/>
      <c r="L144"/>
      <c r="M144"/>
      <c r="N144"/>
      <c r="O144"/>
      <c r="P144"/>
      <c r="Q144"/>
      <c r="R144"/>
      <c r="S144"/>
      <c r="T144"/>
      <c r="U144"/>
    </row>
    <row r="145" spans="1:21" s="1" customFormat="1" x14ac:dyDescent="0.25">
      <c r="A145"/>
      <c r="C145"/>
      <c r="L145"/>
      <c r="M145"/>
      <c r="N145"/>
      <c r="O145"/>
      <c r="P145"/>
      <c r="Q145"/>
      <c r="R145"/>
      <c r="S145"/>
      <c r="T145"/>
      <c r="U145"/>
    </row>
    <row r="146" spans="1:21" s="1" customFormat="1" x14ac:dyDescent="0.25">
      <c r="A146"/>
      <c r="C146"/>
      <c r="L146"/>
      <c r="M146"/>
      <c r="N146"/>
      <c r="O146"/>
      <c r="P146"/>
      <c r="Q146"/>
      <c r="R146"/>
      <c r="S146"/>
      <c r="T146"/>
      <c r="U146"/>
    </row>
    <row r="147" spans="1:21" s="1" customFormat="1" x14ac:dyDescent="0.25">
      <c r="A147"/>
      <c r="C147"/>
      <c r="L147"/>
      <c r="M147"/>
      <c r="N147"/>
      <c r="O147"/>
      <c r="P147"/>
      <c r="Q147"/>
      <c r="R147"/>
      <c r="S147"/>
      <c r="T147"/>
      <c r="U147"/>
    </row>
    <row r="148" spans="1:21" s="1" customFormat="1" x14ac:dyDescent="0.25">
      <c r="A148"/>
      <c r="C148"/>
      <c r="L148"/>
      <c r="M148"/>
      <c r="N148"/>
      <c r="O148"/>
      <c r="P148"/>
      <c r="Q148"/>
      <c r="R148"/>
      <c r="S148"/>
      <c r="T148"/>
      <c r="U148"/>
    </row>
    <row r="149" spans="1:21" s="1" customFormat="1" x14ac:dyDescent="0.25">
      <c r="A149"/>
      <c r="C149"/>
      <c r="L149"/>
      <c r="M149"/>
      <c r="N149"/>
      <c r="O149"/>
      <c r="P149"/>
      <c r="Q149"/>
      <c r="R149"/>
      <c r="S149"/>
      <c r="T149"/>
      <c r="U149"/>
    </row>
    <row r="150" spans="1:21" s="1" customFormat="1" x14ac:dyDescent="0.25">
      <c r="A150"/>
      <c r="C150"/>
      <c r="L150"/>
      <c r="M150"/>
      <c r="N150"/>
      <c r="O150"/>
      <c r="P150"/>
      <c r="Q150"/>
      <c r="R150"/>
      <c r="S150"/>
      <c r="T150"/>
      <c r="U150"/>
    </row>
    <row r="151" spans="1:21" s="1" customFormat="1" x14ac:dyDescent="0.25">
      <c r="A151"/>
      <c r="C151"/>
      <c r="L151"/>
      <c r="M151"/>
      <c r="N151"/>
      <c r="O151"/>
      <c r="P151"/>
      <c r="Q151"/>
      <c r="R151"/>
      <c r="S151"/>
      <c r="T151"/>
      <c r="U151"/>
    </row>
    <row r="152" spans="1:21" s="1" customFormat="1" x14ac:dyDescent="0.25">
      <c r="A152"/>
      <c r="C152"/>
      <c r="L152"/>
      <c r="M152"/>
      <c r="N152"/>
      <c r="O152"/>
      <c r="P152"/>
      <c r="Q152"/>
      <c r="R152"/>
      <c r="S152"/>
      <c r="T152"/>
      <c r="U152"/>
    </row>
    <row r="153" spans="1:21" s="1" customFormat="1" x14ac:dyDescent="0.25">
      <c r="A153"/>
      <c r="C153"/>
      <c r="L153"/>
      <c r="M153"/>
      <c r="N153"/>
      <c r="O153"/>
      <c r="P153"/>
      <c r="Q153"/>
      <c r="R153"/>
      <c r="S153"/>
      <c r="T153"/>
      <c r="U153"/>
    </row>
    <row r="154" spans="1:21" s="1" customFormat="1" x14ac:dyDescent="0.25">
      <c r="A154"/>
      <c r="C154"/>
      <c r="L154"/>
      <c r="M154"/>
      <c r="N154"/>
      <c r="O154"/>
      <c r="P154"/>
      <c r="Q154"/>
      <c r="R154"/>
      <c r="S154"/>
      <c r="T154"/>
      <c r="U154"/>
    </row>
    <row r="155" spans="1:21" s="1" customFormat="1" x14ac:dyDescent="0.25">
      <c r="A155"/>
      <c r="C155"/>
      <c r="L155"/>
      <c r="M155"/>
      <c r="N155"/>
      <c r="O155"/>
      <c r="P155"/>
      <c r="Q155"/>
      <c r="R155"/>
      <c r="S155"/>
      <c r="T155"/>
      <c r="U155"/>
    </row>
    <row r="156" spans="1:21" s="1" customFormat="1" x14ac:dyDescent="0.25">
      <c r="A156"/>
      <c r="C156"/>
      <c r="L156"/>
      <c r="M156"/>
      <c r="N156"/>
      <c r="O156"/>
      <c r="P156"/>
      <c r="Q156"/>
      <c r="R156"/>
      <c r="S156"/>
      <c r="T156"/>
      <c r="U156"/>
    </row>
    <row r="157" spans="1:21" s="1" customFormat="1" x14ac:dyDescent="0.25">
      <c r="A157"/>
      <c r="C157"/>
      <c r="L157"/>
      <c r="M157"/>
      <c r="N157"/>
      <c r="O157"/>
      <c r="P157"/>
      <c r="Q157"/>
      <c r="R157"/>
      <c r="S157"/>
      <c r="T157"/>
      <c r="U157"/>
    </row>
    <row r="158" spans="1:21" s="1" customFormat="1" x14ac:dyDescent="0.25">
      <c r="A158"/>
      <c r="C158"/>
      <c r="L158"/>
      <c r="M158"/>
      <c r="N158"/>
      <c r="O158"/>
      <c r="P158"/>
      <c r="Q158"/>
      <c r="R158"/>
      <c r="S158"/>
      <c r="T158"/>
      <c r="U158"/>
    </row>
    <row r="159" spans="1:21" s="1" customFormat="1" x14ac:dyDescent="0.25">
      <c r="A159"/>
      <c r="C159"/>
      <c r="L159"/>
      <c r="M159"/>
      <c r="N159"/>
      <c r="O159"/>
      <c r="P159"/>
      <c r="Q159"/>
      <c r="R159"/>
      <c r="S159"/>
      <c r="T159"/>
      <c r="U159"/>
    </row>
    <row r="160" spans="1:21" s="1" customFormat="1" x14ac:dyDescent="0.25">
      <c r="A160"/>
      <c r="C160"/>
      <c r="L160"/>
      <c r="M160"/>
      <c r="N160"/>
      <c r="O160"/>
      <c r="P160"/>
      <c r="Q160"/>
      <c r="R160"/>
      <c r="S160"/>
      <c r="T160"/>
      <c r="U160"/>
    </row>
    <row r="161" spans="1:21" s="1" customFormat="1" x14ac:dyDescent="0.25">
      <c r="A161"/>
      <c r="C161"/>
      <c r="L161"/>
      <c r="M161"/>
      <c r="N161"/>
      <c r="O161"/>
      <c r="P161"/>
      <c r="Q161"/>
      <c r="R161"/>
      <c r="S161"/>
      <c r="T161"/>
      <c r="U161"/>
    </row>
    <row r="162" spans="1:21" s="1" customFormat="1" x14ac:dyDescent="0.25">
      <c r="A162"/>
      <c r="C162"/>
      <c r="L162"/>
      <c r="M162"/>
      <c r="N162"/>
      <c r="O162"/>
      <c r="P162"/>
      <c r="Q162"/>
      <c r="R162"/>
      <c r="S162"/>
      <c r="T162"/>
      <c r="U162"/>
    </row>
    <row r="163" spans="1:21" s="1" customFormat="1" x14ac:dyDescent="0.25">
      <c r="A163"/>
      <c r="C163"/>
      <c r="L163"/>
      <c r="M163"/>
      <c r="N163"/>
      <c r="O163"/>
      <c r="P163"/>
      <c r="Q163"/>
      <c r="R163"/>
      <c r="S163"/>
      <c r="T163"/>
      <c r="U163"/>
    </row>
    <row r="164" spans="1:21" s="1" customFormat="1" x14ac:dyDescent="0.25">
      <c r="A164"/>
      <c r="C164"/>
      <c r="L164"/>
      <c r="M164"/>
      <c r="N164"/>
      <c r="O164"/>
      <c r="P164"/>
      <c r="Q164"/>
      <c r="R164"/>
      <c r="S164"/>
      <c r="T164"/>
      <c r="U164"/>
    </row>
    <row r="165" spans="1:21" s="1" customFormat="1" x14ac:dyDescent="0.25">
      <c r="A165"/>
      <c r="C165"/>
      <c r="L165"/>
      <c r="M165"/>
      <c r="N165"/>
      <c r="O165"/>
      <c r="P165"/>
      <c r="Q165"/>
      <c r="R165"/>
      <c r="S165"/>
      <c r="T165"/>
      <c r="U165"/>
    </row>
    <row r="166" spans="1:21" s="1" customFormat="1" x14ac:dyDescent="0.25">
      <c r="A166"/>
      <c r="C166"/>
      <c r="L166"/>
      <c r="M166"/>
      <c r="N166"/>
      <c r="O166"/>
      <c r="P166"/>
      <c r="Q166"/>
      <c r="R166"/>
      <c r="S166"/>
      <c r="T166"/>
      <c r="U166"/>
    </row>
    <row r="167" spans="1:21" s="1" customFormat="1" x14ac:dyDescent="0.25">
      <c r="A167"/>
      <c r="C167"/>
      <c r="L167"/>
      <c r="M167"/>
      <c r="N167"/>
      <c r="O167"/>
      <c r="P167"/>
      <c r="Q167"/>
      <c r="R167"/>
      <c r="S167"/>
      <c r="T167"/>
      <c r="U167"/>
    </row>
    <row r="168" spans="1:21" s="1" customFormat="1" x14ac:dyDescent="0.25">
      <c r="A168"/>
      <c r="C168"/>
      <c r="L168"/>
      <c r="M168"/>
      <c r="N168"/>
      <c r="O168"/>
      <c r="P168"/>
      <c r="Q168"/>
      <c r="R168"/>
      <c r="S168"/>
      <c r="T168"/>
      <c r="U168"/>
    </row>
    <row r="169" spans="1:21" s="1" customFormat="1" x14ac:dyDescent="0.25">
      <c r="A169"/>
      <c r="C169"/>
      <c r="L169"/>
      <c r="M169"/>
      <c r="N169"/>
      <c r="O169"/>
      <c r="P169"/>
      <c r="Q169"/>
      <c r="R169"/>
      <c r="S169"/>
      <c r="T169"/>
      <c r="U169"/>
    </row>
    <row r="170" spans="1:21" s="1" customFormat="1" x14ac:dyDescent="0.25">
      <c r="A170"/>
      <c r="C170"/>
      <c r="L170"/>
      <c r="M170"/>
      <c r="N170"/>
      <c r="O170"/>
      <c r="P170"/>
      <c r="Q170"/>
      <c r="R170"/>
      <c r="S170"/>
      <c r="T170"/>
      <c r="U170"/>
    </row>
    <row r="171" spans="1:21" s="1" customFormat="1" x14ac:dyDescent="0.25">
      <c r="A171"/>
      <c r="C171"/>
      <c r="L171"/>
      <c r="M171"/>
      <c r="N171"/>
      <c r="O171"/>
      <c r="P171"/>
      <c r="Q171"/>
      <c r="R171"/>
      <c r="S171"/>
      <c r="T171"/>
      <c r="U171"/>
    </row>
    <row r="172" spans="1:21" s="1" customFormat="1" x14ac:dyDescent="0.25">
      <c r="A172"/>
      <c r="C172"/>
      <c r="L172"/>
      <c r="M172"/>
      <c r="N172"/>
      <c r="O172"/>
      <c r="P172"/>
      <c r="Q172"/>
      <c r="R172"/>
      <c r="S172"/>
      <c r="T172"/>
      <c r="U172"/>
    </row>
    <row r="173" spans="1:21" s="1" customFormat="1" x14ac:dyDescent="0.25">
      <c r="A173"/>
      <c r="C173"/>
      <c r="L173"/>
      <c r="M173"/>
      <c r="N173"/>
      <c r="O173"/>
      <c r="P173"/>
      <c r="Q173"/>
      <c r="R173"/>
      <c r="S173"/>
      <c r="T173"/>
      <c r="U173"/>
    </row>
    <row r="174" spans="1:21" s="1" customFormat="1" x14ac:dyDescent="0.25">
      <c r="A174"/>
      <c r="C174"/>
      <c r="L174"/>
      <c r="M174"/>
      <c r="N174"/>
      <c r="O174"/>
      <c r="P174"/>
      <c r="Q174"/>
      <c r="R174"/>
      <c r="S174"/>
      <c r="T174"/>
      <c r="U174"/>
    </row>
    <row r="175" spans="1:21" s="1" customFormat="1" x14ac:dyDescent="0.25">
      <c r="A175"/>
      <c r="C175"/>
      <c r="L175"/>
      <c r="M175"/>
      <c r="N175"/>
      <c r="O175"/>
      <c r="P175"/>
      <c r="Q175"/>
      <c r="R175"/>
      <c r="S175"/>
      <c r="T175"/>
      <c r="U175"/>
    </row>
    <row r="176" spans="1:21" s="1" customFormat="1" x14ac:dyDescent="0.25">
      <c r="A176"/>
      <c r="C176"/>
      <c r="L176"/>
      <c r="M176"/>
      <c r="N176"/>
      <c r="O176"/>
      <c r="P176"/>
      <c r="Q176"/>
      <c r="R176"/>
      <c r="S176"/>
      <c r="T176"/>
      <c r="U176"/>
    </row>
    <row r="177" spans="1:21" s="1" customFormat="1" x14ac:dyDescent="0.25">
      <c r="A177"/>
      <c r="C177"/>
      <c r="L177"/>
      <c r="M177"/>
      <c r="N177"/>
      <c r="O177"/>
      <c r="P177"/>
      <c r="Q177"/>
      <c r="R177"/>
      <c r="S177"/>
      <c r="T177"/>
      <c r="U177"/>
    </row>
    <row r="178" spans="1:21" s="1" customFormat="1" x14ac:dyDescent="0.25">
      <c r="A178"/>
      <c r="C178"/>
      <c r="L178"/>
      <c r="M178"/>
      <c r="N178"/>
      <c r="O178"/>
      <c r="P178"/>
      <c r="Q178"/>
      <c r="R178"/>
      <c r="S178"/>
      <c r="T178"/>
      <c r="U178"/>
    </row>
    <row r="179" spans="1:21" s="1" customFormat="1" x14ac:dyDescent="0.25">
      <c r="A179"/>
      <c r="C179"/>
      <c r="L179"/>
      <c r="M179"/>
      <c r="N179"/>
      <c r="O179"/>
      <c r="P179"/>
      <c r="Q179"/>
      <c r="R179"/>
      <c r="S179"/>
      <c r="T179"/>
      <c r="U179"/>
    </row>
  </sheetData>
  <sortState ref="B4:K13">
    <sortCondition descending="1" ref="D4:D13"/>
    <sortCondition ref="C4:C13"/>
  </sortState>
  <conditionalFormatting sqref="E4 E11:E13">
    <cfRule type="cellIs" dxfId="73" priority="16" operator="equal">
      <formula>0</formula>
    </cfRule>
  </conditionalFormatting>
  <conditionalFormatting sqref="E5:E10">
    <cfRule type="cellIs" dxfId="72" priority="15" operator="equal">
      <formula>0</formula>
    </cfRule>
  </conditionalFormatting>
  <conditionalFormatting sqref="F10:K10 F5:G9 I5:I9 K5:K9">
    <cfRule type="cellIs" dxfId="71" priority="5" operator="equal">
      <formula>0</formula>
    </cfRule>
  </conditionalFormatting>
  <conditionalFormatting sqref="F4:G4 F11:K13 J5:J9 I4:K4 I4:I9">
    <cfRule type="cellIs" dxfId="70" priority="6" operator="equal">
      <formula>0</formula>
    </cfRule>
  </conditionalFormatting>
  <conditionalFormatting sqref="M4:N13">
    <cfRule type="cellIs" dxfId="69" priority="4" operator="equal">
      <formula>0</formula>
    </cfRule>
  </conditionalFormatting>
  <conditionalFormatting sqref="M4:N13">
    <cfRule type="cellIs" dxfId="68" priority="3" operator="equal">
      <formula>"-"</formula>
    </cfRule>
  </conditionalFormatting>
  <conditionalFormatting sqref="H4:H9">
    <cfRule type="cellIs" dxfId="67" priority="2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U176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2.5" x14ac:dyDescent="0.25"/>
  <cols>
    <col min="1" max="1" width="2.6328125" customWidth="1"/>
    <col min="2" max="2" width="6.6328125" style="1" customWidth="1"/>
    <col min="3" max="3" width="21.81640625" customWidth="1"/>
    <col min="4" max="4" width="10.6328125" style="1" customWidth="1"/>
    <col min="5" max="11" width="6.6328125" style="1" customWidth="1"/>
    <col min="12" max="12" width="1.54296875" customWidth="1"/>
    <col min="13" max="14" width="7.81640625" customWidth="1"/>
  </cols>
  <sheetData>
    <row r="2" spans="1:21" x14ac:dyDescent="0.25">
      <c r="B2" s="89"/>
      <c r="C2" s="90"/>
      <c r="D2" s="91"/>
      <c r="E2" s="42">
        <f>'Celkové pořadí'!F2</f>
        <v>42882</v>
      </c>
      <c r="F2" s="42">
        <f>'Celkové pořadí'!G2</f>
        <v>42889</v>
      </c>
      <c r="G2" s="42">
        <f>'Celkové pořadí'!H2</f>
        <v>42938</v>
      </c>
      <c r="H2" s="42">
        <f>'Celkové pořadí'!I2</f>
        <v>42952</v>
      </c>
      <c r="I2" s="42">
        <f>'Celkové pořadí'!J2</f>
        <v>42973</v>
      </c>
      <c r="J2" s="42">
        <f>'Celkové pořadí'!K2</f>
        <v>42980</v>
      </c>
      <c r="K2" s="42">
        <f>'Celkové pořadí'!L2</f>
        <v>42994</v>
      </c>
      <c r="M2" s="97"/>
      <c r="N2" s="97"/>
    </row>
    <row r="3" spans="1:21" ht="100" customHeight="1" x14ac:dyDescent="0.25">
      <c r="B3" s="92" t="s">
        <v>0</v>
      </c>
      <c r="C3" s="93" t="s">
        <v>4</v>
      </c>
      <c r="D3" s="94" t="s">
        <v>5</v>
      </c>
      <c r="E3" s="41" t="str">
        <f>'Celkové pořadí'!F3</f>
        <v>První vítr Slap</v>
      </c>
      <c r="F3" s="41" t="str">
        <f>'Celkové pořadí'!G3</f>
        <v>Za 5 minut 12</v>
      </c>
      <c r="G3" s="41" t="str">
        <f>'Celkové pořadí'!H3</f>
        <v>Slapský fičák</v>
      </c>
      <c r="H3" s="41" t="str">
        <f>'Celkové pořadí'!I3</f>
        <v>Slapseidon Cup</v>
      </c>
      <c r="I3" s="41" t="str">
        <f>'Celkové pořadí'!J3</f>
        <v>Trucregata</v>
      </c>
      <c r="J3" s="41" t="str">
        <f>'Celkové pořadí'!K3</f>
        <v>Regata Laguna</v>
      </c>
      <c r="K3" s="41" t="str">
        <f>'Celkové pořadí'!L3</f>
        <v>Poslední Fun vítr</v>
      </c>
      <c r="M3" s="98" t="s">
        <v>14</v>
      </c>
      <c r="N3" s="98" t="s">
        <v>15</v>
      </c>
    </row>
    <row r="4" spans="1:21" x14ac:dyDescent="0.25">
      <c r="B4" s="31">
        <v>1</v>
      </c>
      <c r="C4" s="34" t="s">
        <v>24</v>
      </c>
      <c r="D4" s="103">
        <f t="shared" ref="D4:D12" si="0">IFERROR(SUM(LARGE(E4:K4,1),LARGE(E4:K4,2),LARGE(E4:K4,3),LARGE(E4:K4,4),LARGE(E4:K4,5),LARGE(E4:K4,6),LARGE(E4:K4,7),LARGE(E4:K4,8)),SUM(E4:K4))</f>
        <v>22</v>
      </c>
      <c r="E4" s="32">
        <v>4</v>
      </c>
      <c r="F4" s="32">
        <v>4</v>
      </c>
      <c r="G4" s="32"/>
      <c r="H4" s="32"/>
      <c r="I4" s="32">
        <v>7</v>
      </c>
      <c r="J4" s="32">
        <v>4</v>
      </c>
      <c r="K4" s="33">
        <v>3</v>
      </c>
      <c r="L4" s="19"/>
      <c r="M4" s="66" t="str">
        <f t="shared" ref="M4:M13" si="1">IF((COUNT(E4:K4)-8)&gt;0,COUNT(E4:K4)-8,"-")</f>
        <v>-</v>
      </c>
      <c r="N4" s="66" t="str">
        <f t="shared" ref="N4:N13" si="2">IF(M4=1,SMALL(E4:K4,1),IF(M4=2,SMALL(E4:K4,1)&amp;"; "&amp;SMALL(E4:K4,2),IF(M4=3,SMALL(E4:K4,1)&amp;"; "&amp;SMALL(E4:K4,2)&amp;"; "&amp;SMALL(E4:K4,3),"-")))</f>
        <v>-</v>
      </c>
      <c r="O4" s="6"/>
      <c r="P4" s="6"/>
      <c r="Q4" s="6"/>
      <c r="R4" s="6"/>
      <c r="S4" s="6"/>
      <c r="T4" s="6"/>
      <c r="U4" s="6"/>
    </row>
    <row r="5" spans="1:21" x14ac:dyDescent="0.25">
      <c r="B5" s="116">
        <v>2</v>
      </c>
      <c r="C5" s="34" t="s">
        <v>194</v>
      </c>
      <c r="D5" s="103">
        <f t="shared" si="0"/>
        <v>16</v>
      </c>
      <c r="E5" s="32">
        <v>3</v>
      </c>
      <c r="F5" s="32">
        <v>3</v>
      </c>
      <c r="G5" s="32"/>
      <c r="H5" s="32">
        <v>4</v>
      </c>
      <c r="I5" s="32">
        <v>6</v>
      </c>
      <c r="J5" s="32"/>
      <c r="K5" s="33"/>
      <c r="L5" s="19"/>
      <c r="M5" s="66" t="str">
        <f t="shared" si="1"/>
        <v>-</v>
      </c>
      <c r="N5" s="66" t="str">
        <f t="shared" si="2"/>
        <v>-</v>
      </c>
      <c r="O5" s="6"/>
      <c r="P5" s="6"/>
      <c r="Q5" s="6"/>
      <c r="R5" s="6"/>
      <c r="S5" s="6"/>
      <c r="T5" s="6"/>
      <c r="U5" s="6"/>
    </row>
    <row r="6" spans="1:21" x14ac:dyDescent="0.25">
      <c r="B6" s="117"/>
      <c r="C6" s="34" t="s">
        <v>193</v>
      </c>
      <c r="D6" s="103">
        <f t="shared" si="0"/>
        <v>16</v>
      </c>
      <c r="E6" s="32">
        <v>3</v>
      </c>
      <c r="F6" s="32"/>
      <c r="G6" s="32">
        <v>2</v>
      </c>
      <c r="H6" s="32">
        <v>3</v>
      </c>
      <c r="I6" s="32">
        <v>4</v>
      </c>
      <c r="J6" s="32">
        <v>2</v>
      </c>
      <c r="K6" s="33">
        <v>2</v>
      </c>
      <c r="L6" s="19"/>
      <c r="M6" s="66" t="str">
        <f t="shared" si="1"/>
        <v>-</v>
      </c>
      <c r="N6" s="66" t="str">
        <f t="shared" si="2"/>
        <v>-</v>
      </c>
      <c r="O6" s="6"/>
      <c r="P6" s="6"/>
      <c r="Q6" s="6"/>
      <c r="R6" s="6"/>
      <c r="S6" s="6"/>
      <c r="T6" s="6"/>
      <c r="U6" s="6"/>
    </row>
    <row r="7" spans="1:21" x14ac:dyDescent="0.25">
      <c r="B7" s="31">
        <v>4</v>
      </c>
      <c r="C7" s="34" t="s">
        <v>151</v>
      </c>
      <c r="D7" s="103">
        <f t="shared" si="0"/>
        <v>11</v>
      </c>
      <c r="E7" s="32"/>
      <c r="F7" s="32"/>
      <c r="G7" s="32">
        <v>3</v>
      </c>
      <c r="H7" s="32"/>
      <c r="I7" s="32">
        <v>5</v>
      </c>
      <c r="J7" s="32">
        <v>3</v>
      </c>
      <c r="K7" s="33"/>
      <c r="L7" s="19"/>
      <c r="M7" s="66" t="str">
        <f t="shared" si="1"/>
        <v>-</v>
      </c>
      <c r="N7" s="66" t="str">
        <f t="shared" si="2"/>
        <v>-</v>
      </c>
      <c r="O7" s="6"/>
      <c r="P7" s="6"/>
      <c r="Q7" s="6"/>
      <c r="R7" s="6"/>
      <c r="S7" s="6"/>
      <c r="T7" s="6"/>
      <c r="U7" s="6"/>
    </row>
    <row r="8" spans="1:21" x14ac:dyDescent="0.25">
      <c r="B8" s="31">
        <v>5</v>
      </c>
      <c r="C8" s="34" t="s">
        <v>45</v>
      </c>
      <c r="D8" s="103">
        <f t="shared" si="0"/>
        <v>8</v>
      </c>
      <c r="E8" s="32">
        <v>1</v>
      </c>
      <c r="F8" s="32">
        <v>1</v>
      </c>
      <c r="G8" s="32">
        <v>1</v>
      </c>
      <c r="H8" s="32">
        <v>2</v>
      </c>
      <c r="I8" s="32">
        <v>1</v>
      </c>
      <c r="J8" s="32">
        <v>1</v>
      </c>
      <c r="K8" s="33">
        <v>1</v>
      </c>
      <c r="L8" s="19"/>
      <c r="M8" s="66" t="str">
        <f t="shared" si="1"/>
        <v>-</v>
      </c>
      <c r="N8" s="66" t="str">
        <f t="shared" si="2"/>
        <v>-</v>
      </c>
      <c r="O8" s="6"/>
      <c r="P8" s="6"/>
      <c r="Q8" s="6"/>
      <c r="R8" s="6"/>
      <c r="S8" s="6"/>
      <c r="T8" s="6"/>
      <c r="U8" s="6"/>
    </row>
    <row r="9" spans="1:21" x14ac:dyDescent="0.25">
      <c r="B9" s="31">
        <v>6</v>
      </c>
      <c r="C9" s="34" t="s">
        <v>212</v>
      </c>
      <c r="D9" s="103">
        <f t="shared" si="0"/>
        <v>3</v>
      </c>
      <c r="E9" s="32"/>
      <c r="F9" s="32"/>
      <c r="G9" s="32"/>
      <c r="H9" s="32"/>
      <c r="I9" s="32">
        <v>3</v>
      </c>
      <c r="J9" s="32"/>
      <c r="K9" s="33"/>
      <c r="L9" s="19"/>
      <c r="M9" s="66" t="str">
        <f t="shared" si="1"/>
        <v>-</v>
      </c>
      <c r="N9" s="66" t="str">
        <f t="shared" si="2"/>
        <v>-</v>
      </c>
      <c r="O9" s="6"/>
      <c r="P9" s="6"/>
      <c r="Q9" s="6"/>
      <c r="R9" s="6"/>
      <c r="S9" s="6"/>
      <c r="T9" s="6"/>
      <c r="U9" s="6"/>
    </row>
    <row r="10" spans="1:21" x14ac:dyDescent="0.25">
      <c r="B10" s="116">
        <v>7</v>
      </c>
      <c r="C10" s="34" t="s">
        <v>197</v>
      </c>
      <c r="D10" s="103">
        <f t="shared" si="0"/>
        <v>2</v>
      </c>
      <c r="E10" s="32"/>
      <c r="F10" s="32">
        <v>2</v>
      </c>
      <c r="G10" s="32"/>
      <c r="H10" s="32"/>
      <c r="I10" s="32"/>
      <c r="J10" s="32"/>
      <c r="K10" s="33"/>
      <c r="L10" s="19"/>
      <c r="M10" s="66" t="str">
        <f t="shared" si="1"/>
        <v>-</v>
      </c>
      <c r="N10" s="66" t="str">
        <f t="shared" si="2"/>
        <v>-</v>
      </c>
      <c r="O10" s="6"/>
      <c r="P10" s="6"/>
      <c r="Q10" s="6"/>
      <c r="R10" s="6"/>
      <c r="S10" s="6"/>
      <c r="T10" s="6"/>
      <c r="U10" s="6"/>
    </row>
    <row r="11" spans="1:21" x14ac:dyDescent="0.25">
      <c r="B11" s="117"/>
      <c r="C11" s="34" t="s">
        <v>206</v>
      </c>
      <c r="D11" s="103">
        <f t="shared" si="0"/>
        <v>2</v>
      </c>
      <c r="E11" s="32"/>
      <c r="F11" s="32"/>
      <c r="G11" s="32"/>
      <c r="H11" s="32"/>
      <c r="I11" s="32">
        <v>2</v>
      </c>
      <c r="J11" s="32"/>
      <c r="K11" s="33"/>
      <c r="L11" s="19"/>
      <c r="M11" s="66" t="str">
        <f t="shared" si="1"/>
        <v>-</v>
      </c>
      <c r="N11" s="66" t="str">
        <f t="shared" si="2"/>
        <v>-</v>
      </c>
      <c r="O11" s="6"/>
      <c r="P11" s="6"/>
      <c r="Q11" s="6"/>
      <c r="R11" s="6"/>
      <c r="S11" s="6"/>
      <c r="T11" s="6"/>
      <c r="U11" s="6"/>
    </row>
    <row r="12" spans="1:21" x14ac:dyDescent="0.25">
      <c r="B12" s="31">
        <v>9</v>
      </c>
      <c r="C12" s="34" t="s">
        <v>203</v>
      </c>
      <c r="D12" s="103">
        <f t="shared" si="0"/>
        <v>1</v>
      </c>
      <c r="E12" s="32"/>
      <c r="F12" s="32"/>
      <c r="G12" s="32"/>
      <c r="H12" s="32">
        <v>1</v>
      </c>
      <c r="I12" s="32"/>
      <c r="J12" s="32"/>
      <c r="K12" s="33"/>
      <c r="L12" s="19"/>
      <c r="M12" s="66" t="str">
        <f t="shared" si="1"/>
        <v>-</v>
      </c>
      <c r="N12" s="66" t="str">
        <f t="shared" si="2"/>
        <v>-</v>
      </c>
      <c r="O12" s="6"/>
      <c r="P12" s="6"/>
      <c r="Q12" s="6"/>
      <c r="R12" s="6"/>
      <c r="S12" s="6"/>
      <c r="T12" s="6"/>
      <c r="U12" s="6"/>
    </row>
    <row r="13" spans="1:21" x14ac:dyDescent="0.25">
      <c r="B13" s="31">
        <v>10</v>
      </c>
      <c r="C13" s="34"/>
      <c r="D13" s="103"/>
      <c r="E13" s="32"/>
      <c r="F13" s="32"/>
      <c r="G13" s="32"/>
      <c r="H13" s="32"/>
      <c r="I13" s="32"/>
      <c r="J13" s="32"/>
      <c r="K13" s="33"/>
      <c r="L13" s="19"/>
      <c r="M13" s="66" t="str">
        <f t="shared" si="1"/>
        <v>-</v>
      </c>
      <c r="N13" s="66" t="str">
        <f t="shared" si="2"/>
        <v>-</v>
      </c>
      <c r="O13" s="6"/>
      <c r="P13" s="6"/>
      <c r="Q13" s="6"/>
      <c r="R13" s="6"/>
      <c r="S13" s="6"/>
      <c r="T13" s="6"/>
      <c r="U13" s="6"/>
    </row>
    <row r="14" spans="1:21" ht="13" x14ac:dyDescent="0.3">
      <c r="A14" s="6"/>
      <c r="B14" s="4"/>
      <c r="C14" s="13"/>
      <c r="D14" s="18"/>
      <c r="E14" s="14"/>
      <c r="F14" s="8"/>
      <c r="G14" s="3"/>
      <c r="H14" s="3"/>
      <c r="I14" s="8"/>
      <c r="J14" s="3"/>
      <c r="K14" s="3"/>
    </row>
    <row r="15" spans="1:21" ht="13" x14ac:dyDescent="0.3">
      <c r="B15" s="4"/>
      <c r="C15" s="10"/>
      <c r="D15" s="18"/>
      <c r="E15" s="14"/>
      <c r="F15" s="3"/>
      <c r="G15" s="3"/>
      <c r="H15" s="3"/>
      <c r="I15" s="8"/>
      <c r="J15" s="3"/>
      <c r="K15" s="3"/>
    </row>
    <row r="16" spans="1:21" x14ac:dyDescent="0.25">
      <c r="B16" s="4"/>
      <c r="C16" s="6"/>
      <c r="D16" s="4"/>
      <c r="E16" s="4"/>
      <c r="I16" s="4"/>
    </row>
    <row r="17" spans="9:9" x14ac:dyDescent="0.25">
      <c r="I17" s="4"/>
    </row>
    <row r="18" spans="9:9" x14ac:dyDescent="0.25">
      <c r="I18" s="4"/>
    </row>
    <row r="19" spans="9:9" x14ac:dyDescent="0.25">
      <c r="I19" s="4"/>
    </row>
    <row r="20" spans="9:9" x14ac:dyDescent="0.25">
      <c r="I20" s="4"/>
    </row>
    <row r="21" spans="9:9" x14ac:dyDescent="0.25">
      <c r="I21" s="4"/>
    </row>
    <row r="22" spans="9:9" x14ac:dyDescent="0.25">
      <c r="I22" s="4"/>
    </row>
    <row r="23" spans="9:9" x14ac:dyDescent="0.25">
      <c r="I23" s="4"/>
    </row>
    <row r="24" spans="9:9" x14ac:dyDescent="0.25">
      <c r="I24" s="4"/>
    </row>
    <row r="25" spans="9:9" x14ac:dyDescent="0.25">
      <c r="I25" s="4"/>
    </row>
    <row r="26" spans="9:9" x14ac:dyDescent="0.25">
      <c r="I26" s="4"/>
    </row>
    <row r="27" spans="9:9" x14ac:dyDescent="0.25">
      <c r="I27" s="4"/>
    </row>
    <row r="28" spans="9:9" x14ac:dyDescent="0.25">
      <c r="I28" s="4"/>
    </row>
    <row r="29" spans="9:9" x14ac:dyDescent="0.25">
      <c r="I29" s="4"/>
    </row>
    <row r="30" spans="9:9" x14ac:dyDescent="0.25">
      <c r="I30" s="4"/>
    </row>
    <row r="31" spans="9:9" x14ac:dyDescent="0.25">
      <c r="I31" s="4"/>
    </row>
    <row r="32" spans="9:9" x14ac:dyDescent="0.25">
      <c r="I32" s="4"/>
    </row>
    <row r="33" spans="9:9" x14ac:dyDescent="0.25">
      <c r="I33" s="4"/>
    </row>
    <row r="34" spans="9:9" x14ac:dyDescent="0.25">
      <c r="I34" s="4"/>
    </row>
    <row r="35" spans="9:9" x14ac:dyDescent="0.25">
      <c r="I35" s="4"/>
    </row>
    <row r="36" spans="9:9" x14ac:dyDescent="0.25">
      <c r="I36" s="4"/>
    </row>
    <row r="37" spans="9:9" x14ac:dyDescent="0.25">
      <c r="I37" s="4"/>
    </row>
    <row r="38" spans="9:9" x14ac:dyDescent="0.25">
      <c r="I38" s="4"/>
    </row>
    <row r="39" spans="9:9" x14ac:dyDescent="0.25">
      <c r="I39" s="4"/>
    </row>
    <row r="40" spans="9:9" x14ac:dyDescent="0.25">
      <c r="I40" s="4"/>
    </row>
    <row r="41" spans="9:9" x14ac:dyDescent="0.25">
      <c r="I41" s="4"/>
    </row>
    <row r="42" spans="9:9" x14ac:dyDescent="0.25">
      <c r="I42" s="4"/>
    </row>
    <row r="43" spans="9:9" x14ac:dyDescent="0.25">
      <c r="I43" s="4"/>
    </row>
    <row r="44" spans="9:9" x14ac:dyDescent="0.25">
      <c r="I44" s="4"/>
    </row>
    <row r="45" spans="9:9" x14ac:dyDescent="0.25">
      <c r="I45" s="4"/>
    </row>
    <row r="46" spans="9:9" x14ac:dyDescent="0.25">
      <c r="I46" s="4"/>
    </row>
    <row r="47" spans="9:9" x14ac:dyDescent="0.25">
      <c r="I47" s="4"/>
    </row>
    <row r="48" spans="9:9" x14ac:dyDescent="0.25">
      <c r="I48" s="4"/>
    </row>
    <row r="49" spans="9:9" x14ac:dyDescent="0.25">
      <c r="I49" s="4"/>
    </row>
    <row r="50" spans="9:9" x14ac:dyDescent="0.25">
      <c r="I50" s="4"/>
    </row>
    <row r="51" spans="9:9" x14ac:dyDescent="0.25">
      <c r="I51" s="4"/>
    </row>
    <row r="52" spans="9:9" x14ac:dyDescent="0.25">
      <c r="I52" s="4"/>
    </row>
    <row r="53" spans="9:9" x14ac:dyDescent="0.25">
      <c r="I53" s="4"/>
    </row>
    <row r="54" spans="9:9" x14ac:dyDescent="0.25">
      <c r="I54" s="4"/>
    </row>
    <row r="55" spans="9:9" x14ac:dyDescent="0.25">
      <c r="I55" s="4"/>
    </row>
    <row r="56" spans="9:9" x14ac:dyDescent="0.25">
      <c r="I56" s="4"/>
    </row>
    <row r="57" spans="9:9" x14ac:dyDescent="0.25">
      <c r="I57" s="4"/>
    </row>
    <row r="58" spans="9:9" x14ac:dyDescent="0.25">
      <c r="I58" s="4"/>
    </row>
    <row r="59" spans="9:9" x14ac:dyDescent="0.25">
      <c r="I59" s="4"/>
    </row>
    <row r="60" spans="9:9" x14ac:dyDescent="0.25">
      <c r="I60" s="4"/>
    </row>
    <row r="61" spans="9:9" x14ac:dyDescent="0.25">
      <c r="I61" s="4"/>
    </row>
    <row r="62" spans="9:9" x14ac:dyDescent="0.25">
      <c r="I62" s="4"/>
    </row>
    <row r="63" spans="9:9" x14ac:dyDescent="0.25">
      <c r="I63" s="4"/>
    </row>
    <row r="64" spans="9:9" x14ac:dyDescent="0.25">
      <c r="I64" s="4"/>
    </row>
    <row r="65" spans="9:9" x14ac:dyDescent="0.25">
      <c r="I65" s="4"/>
    </row>
    <row r="66" spans="9:9" x14ac:dyDescent="0.25">
      <c r="I66" s="4"/>
    </row>
    <row r="67" spans="9:9" x14ac:dyDescent="0.25">
      <c r="I67" s="4"/>
    </row>
    <row r="68" spans="9:9" x14ac:dyDescent="0.25">
      <c r="I68" s="4"/>
    </row>
    <row r="69" spans="9:9" x14ac:dyDescent="0.25">
      <c r="I69" s="4"/>
    </row>
    <row r="70" spans="9:9" x14ac:dyDescent="0.25">
      <c r="I70" s="4"/>
    </row>
    <row r="71" spans="9:9" x14ac:dyDescent="0.25">
      <c r="I71" s="4"/>
    </row>
    <row r="72" spans="9:9" x14ac:dyDescent="0.25">
      <c r="I72" s="4"/>
    </row>
    <row r="73" spans="9:9" x14ac:dyDescent="0.25">
      <c r="I73" s="4"/>
    </row>
    <row r="74" spans="9:9" x14ac:dyDescent="0.25">
      <c r="I74" s="4"/>
    </row>
    <row r="75" spans="9:9" x14ac:dyDescent="0.25">
      <c r="I75" s="4"/>
    </row>
    <row r="76" spans="9:9" x14ac:dyDescent="0.25">
      <c r="I76" s="4"/>
    </row>
    <row r="77" spans="9:9" x14ac:dyDescent="0.25">
      <c r="I77" s="4"/>
    </row>
    <row r="78" spans="9:9" x14ac:dyDescent="0.25">
      <c r="I78" s="4"/>
    </row>
    <row r="79" spans="9:9" x14ac:dyDescent="0.25">
      <c r="I79" s="4"/>
    </row>
    <row r="80" spans="9:9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x14ac:dyDescent="0.25">
      <c r="I85" s="4"/>
    </row>
    <row r="86" spans="9:9" x14ac:dyDescent="0.25">
      <c r="I86" s="4"/>
    </row>
    <row r="87" spans="9:9" x14ac:dyDescent="0.25">
      <c r="I87" s="4"/>
    </row>
    <row r="88" spans="9:9" x14ac:dyDescent="0.25">
      <c r="I88" s="4"/>
    </row>
    <row r="89" spans="9:9" x14ac:dyDescent="0.25">
      <c r="I89" s="4"/>
    </row>
    <row r="90" spans="9:9" x14ac:dyDescent="0.25">
      <c r="I90" s="4"/>
    </row>
    <row r="91" spans="9:9" x14ac:dyDescent="0.25">
      <c r="I91" s="4"/>
    </row>
    <row r="92" spans="9:9" x14ac:dyDescent="0.25">
      <c r="I92" s="4"/>
    </row>
    <row r="93" spans="9:9" x14ac:dyDescent="0.25">
      <c r="I93" s="4"/>
    </row>
    <row r="94" spans="9:9" x14ac:dyDescent="0.25">
      <c r="I94" s="4"/>
    </row>
    <row r="95" spans="9:9" x14ac:dyDescent="0.25">
      <c r="I95" s="4"/>
    </row>
    <row r="96" spans="9:9" x14ac:dyDescent="0.25">
      <c r="I96" s="4"/>
    </row>
    <row r="97" spans="9:9" x14ac:dyDescent="0.25">
      <c r="I97" s="4"/>
    </row>
    <row r="98" spans="9:9" x14ac:dyDescent="0.25">
      <c r="I98" s="4"/>
    </row>
    <row r="99" spans="9:9" x14ac:dyDescent="0.25">
      <c r="I99" s="4"/>
    </row>
    <row r="100" spans="9:9" x14ac:dyDescent="0.25">
      <c r="I100" s="4"/>
    </row>
    <row r="101" spans="9:9" x14ac:dyDescent="0.25">
      <c r="I101" s="4"/>
    </row>
    <row r="102" spans="9:9" x14ac:dyDescent="0.25">
      <c r="I102" s="4"/>
    </row>
    <row r="103" spans="9:9" x14ac:dyDescent="0.25">
      <c r="I103" s="4"/>
    </row>
    <row r="104" spans="9:9" x14ac:dyDescent="0.25">
      <c r="I104" s="4"/>
    </row>
    <row r="105" spans="9:9" x14ac:dyDescent="0.25">
      <c r="I105" s="4"/>
    </row>
    <row r="106" spans="9:9" x14ac:dyDescent="0.25">
      <c r="I106" s="4"/>
    </row>
    <row r="107" spans="9:9" x14ac:dyDescent="0.25">
      <c r="I107" s="4"/>
    </row>
    <row r="108" spans="9:9" x14ac:dyDescent="0.25">
      <c r="I108" s="4"/>
    </row>
    <row r="109" spans="9:9" x14ac:dyDescent="0.25">
      <c r="I109" s="4"/>
    </row>
    <row r="110" spans="9:9" x14ac:dyDescent="0.25">
      <c r="I110" s="4"/>
    </row>
    <row r="111" spans="9:9" x14ac:dyDescent="0.25">
      <c r="I111" s="4"/>
    </row>
    <row r="112" spans="9:9" x14ac:dyDescent="0.25">
      <c r="I112" s="4"/>
    </row>
    <row r="113" spans="9:9" x14ac:dyDescent="0.25">
      <c r="I113" s="4"/>
    </row>
    <row r="114" spans="9:9" x14ac:dyDescent="0.25">
      <c r="I114" s="4"/>
    </row>
    <row r="115" spans="9:9" x14ac:dyDescent="0.25">
      <c r="I115" s="4"/>
    </row>
    <row r="116" spans="9:9" x14ac:dyDescent="0.25">
      <c r="I116" s="4"/>
    </row>
    <row r="117" spans="9:9" x14ac:dyDescent="0.25">
      <c r="I117" s="4"/>
    </row>
    <row r="118" spans="9:9" x14ac:dyDescent="0.25">
      <c r="I118" s="4"/>
    </row>
    <row r="119" spans="9:9" x14ac:dyDescent="0.25">
      <c r="I119" s="4"/>
    </row>
    <row r="120" spans="9:9" x14ac:dyDescent="0.25">
      <c r="I120" s="4"/>
    </row>
    <row r="121" spans="9:9" x14ac:dyDescent="0.25">
      <c r="I121" s="4"/>
    </row>
    <row r="122" spans="9:9" x14ac:dyDescent="0.25">
      <c r="I122" s="4"/>
    </row>
    <row r="123" spans="9:9" x14ac:dyDescent="0.25">
      <c r="I123" s="4"/>
    </row>
    <row r="124" spans="9:9" x14ac:dyDescent="0.25">
      <c r="I124" s="4"/>
    </row>
    <row r="125" spans="9:9" x14ac:dyDescent="0.25">
      <c r="I125" s="4"/>
    </row>
    <row r="126" spans="9:9" x14ac:dyDescent="0.25">
      <c r="I126" s="4"/>
    </row>
    <row r="127" spans="9:9" x14ac:dyDescent="0.25">
      <c r="I127" s="4"/>
    </row>
    <row r="128" spans="9:9" x14ac:dyDescent="0.25">
      <c r="I128" s="4"/>
    </row>
    <row r="129" spans="9:9" x14ac:dyDescent="0.25">
      <c r="I129" s="4"/>
    </row>
    <row r="130" spans="9:9" x14ac:dyDescent="0.25">
      <c r="I130" s="4"/>
    </row>
    <row r="131" spans="9:9" x14ac:dyDescent="0.25">
      <c r="I131" s="4"/>
    </row>
    <row r="132" spans="9:9" x14ac:dyDescent="0.25">
      <c r="I132" s="4"/>
    </row>
    <row r="133" spans="9:9" x14ac:dyDescent="0.25">
      <c r="I133" s="4"/>
    </row>
    <row r="134" spans="9:9" x14ac:dyDescent="0.25">
      <c r="I134" s="4"/>
    </row>
    <row r="135" spans="9:9" x14ac:dyDescent="0.25">
      <c r="I135" s="4"/>
    </row>
    <row r="136" spans="9:9" x14ac:dyDescent="0.25">
      <c r="I136" s="4"/>
    </row>
    <row r="137" spans="9:9" x14ac:dyDescent="0.25">
      <c r="I137" s="4"/>
    </row>
    <row r="138" spans="9:9" x14ac:dyDescent="0.25">
      <c r="I138" s="4"/>
    </row>
    <row r="139" spans="9:9" x14ac:dyDescent="0.25">
      <c r="I139" s="4"/>
    </row>
    <row r="140" spans="9:9" x14ac:dyDescent="0.25">
      <c r="I140" s="4"/>
    </row>
    <row r="141" spans="9:9" x14ac:dyDescent="0.25">
      <c r="I141" s="4"/>
    </row>
    <row r="142" spans="9:9" x14ac:dyDescent="0.25">
      <c r="I142" s="4"/>
    </row>
    <row r="143" spans="9:9" x14ac:dyDescent="0.25">
      <c r="I143" s="4"/>
    </row>
    <row r="144" spans="9:9" x14ac:dyDescent="0.25">
      <c r="I144" s="4"/>
    </row>
    <row r="145" spans="9:9" x14ac:dyDescent="0.25">
      <c r="I145" s="4"/>
    </row>
    <row r="146" spans="9:9" x14ac:dyDescent="0.25">
      <c r="I146" s="4"/>
    </row>
    <row r="147" spans="9:9" x14ac:dyDescent="0.25">
      <c r="I147" s="4"/>
    </row>
    <row r="148" spans="9:9" x14ac:dyDescent="0.25">
      <c r="I148" s="4"/>
    </row>
    <row r="149" spans="9:9" x14ac:dyDescent="0.25">
      <c r="I149" s="4"/>
    </row>
    <row r="150" spans="9:9" x14ac:dyDescent="0.25">
      <c r="I150" s="4"/>
    </row>
    <row r="151" spans="9:9" x14ac:dyDescent="0.25">
      <c r="I151" s="4"/>
    </row>
    <row r="152" spans="9:9" x14ac:dyDescent="0.25">
      <c r="I152" s="4"/>
    </row>
    <row r="153" spans="9:9" x14ac:dyDescent="0.25">
      <c r="I153" s="4"/>
    </row>
    <row r="154" spans="9:9" x14ac:dyDescent="0.25">
      <c r="I154" s="4"/>
    </row>
    <row r="155" spans="9:9" x14ac:dyDescent="0.25">
      <c r="I155" s="4"/>
    </row>
    <row r="156" spans="9:9" x14ac:dyDescent="0.25">
      <c r="I156" s="4"/>
    </row>
    <row r="157" spans="9:9" x14ac:dyDescent="0.25">
      <c r="I157" s="4"/>
    </row>
    <row r="158" spans="9:9" x14ac:dyDescent="0.25">
      <c r="I158" s="4"/>
    </row>
    <row r="159" spans="9:9" x14ac:dyDescent="0.25">
      <c r="I159" s="4"/>
    </row>
    <row r="160" spans="9:9" x14ac:dyDescent="0.25">
      <c r="I160" s="4"/>
    </row>
    <row r="161" spans="9:9" x14ac:dyDescent="0.25">
      <c r="I161" s="4"/>
    </row>
    <row r="162" spans="9:9" x14ac:dyDescent="0.25">
      <c r="I162" s="4"/>
    </row>
    <row r="163" spans="9:9" x14ac:dyDescent="0.25">
      <c r="I163" s="4"/>
    </row>
    <row r="164" spans="9:9" x14ac:dyDescent="0.25">
      <c r="I164" s="4"/>
    </row>
    <row r="165" spans="9:9" x14ac:dyDescent="0.25">
      <c r="I165" s="4"/>
    </row>
    <row r="166" spans="9:9" x14ac:dyDescent="0.25">
      <c r="I166" s="4"/>
    </row>
    <row r="167" spans="9:9" x14ac:dyDescent="0.25">
      <c r="I167" s="4"/>
    </row>
    <row r="168" spans="9:9" x14ac:dyDescent="0.25">
      <c r="I168" s="4"/>
    </row>
    <row r="169" spans="9:9" x14ac:dyDescent="0.25">
      <c r="I169" s="4"/>
    </row>
    <row r="170" spans="9:9" x14ac:dyDescent="0.25">
      <c r="I170" s="4"/>
    </row>
    <row r="171" spans="9:9" x14ac:dyDescent="0.25">
      <c r="I171" s="4"/>
    </row>
    <row r="172" spans="9:9" x14ac:dyDescent="0.25">
      <c r="I172" s="4"/>
    </row>
    <row r="173" spans="9:9" x14ac:dyDescent="0.25">
      <c r="I173" s="4"/>
    </row>
    <row r="174" spans="9:9" x14ac:dyDescent="0.25">
      <c r="I174" s="4"/>
    </row>
    <row r="175" spans="9:9" x14ac:dyDescent="0.25">
      <c r="I175" s="4"/>
    </row>
    <row r="176" spans="9:9" x14ac:dyDescent="0.25">
      <c r="I176" s="4"/>
    </row>
  </sheetData>
  <sortState ref="B4:K13">
    <sortCondition descending="1" ref="D4:D13"/>
    <sortCondition ref="C4:C13"/>
  </sortState>
  <mergeCells count="2">
    <mergeCell ref="B10:B11"/>
    <mergeCell ref="B5:B6"/>
  </mergeCells>
  <phoneticPr fontId="3" type="noConversion"/>
  <conditionalFormatting sqref="E11:H13 I13:K13 K4:K6 E6:G10 J7:K12">
    <cfRule type="cellIs" dxfId="66" priority="23" operator="equal">
      <formula>0</formula>
    </cfRule>
  </conditionalFormatting>
  <conditionalFormatting sqref="E4:G5">
    <cfRule type="cellIs" dxfId="65" priority="17" operator="equal">
      <formula>0</formula>
    </cfRule>
  </conditionalFormatting>
  <conditionalFormatting sqref="H4:H10">
    <cfRule type="cellIs" dxfId="64" priority="14" operator="equal">
      <formula>0</formula>
    </cfRule>
  </conditionalFormatting>
  <conditionalFormatting sqref="I4:I12">
    <cfRule type="cellIs" dxfId="63" priority="6" operator="equal">
      <formula>0</formula>
    </cfRule>
  </conditionalFormatting>
  <conditionalFormatting sqref="J4:J6">
    <cfRule type="cellIs" dxfId="62" priority="5" operator="equal">
      <formula>0</formula>
    </cfRule>
  </conditionalFormatting>
  <conditionalFormatting sqref="M4:N13">
    <cfRule type="cellIs" dxfId="61" priority="4" operator="equal">
      <formula>0</formula>
    </cfRule>
  </conditionalFormatting>
  <conditionalFormatting sqref="M4:N13">
    <cfRule type="cellIs" dxfId="60" priority="3" operator="equal">
      <formula>"-"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2:R19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2.5" x14ac:dyDescent="0.25"/>
  <cols>
    <col min="1" max="1" width="2.6328125" customWidth="1"/>
    <col min="2" max="2" width="6.6328125" style="1" customWidth="1"/>
    <col min="3" max="3" width="21.81640625" customWidth="1"/>
    <col min="4" max="4" width="10.6328125" style="1" customWidth="1"/>
    <col min="5" max="11" width="6.6328125" style="1" customWidth="1"/>
    <col min="12" max="12" width="1.54296875" customWidth="1"/>
    <col min="13" max="14" width="7.81640625" customWidth="1"/>
  </cols>
  <sheetData>
    <row r="2" spans="1:18" x14ac:dyDescent="0.25">
      <c r="B2" s="73"/>
      <c r="C2" s="74"/>
      <c r="D2" s="75"/>
      <c r="E2" s="42">
        <f>'Celkové pořadí'!F2</f>
        <v>42882</v>
      </c>
      <c r="F2" s="42">
        <f>'Celkové pořadí'!G2</f>
        <v>42889</v>
      </c>
      <c r="G2" s="42">
        <f>'Celkové pořadí'!H2</f>
        <v>42938</v>
      </c>
      <c r="H2" s="42">
        <f>'Celkové pořadí'!I2</f>
        <v>42952</v>
      </c>
      <c r="I2" s="42">
        <f>'Celkové pořadí'!J2</f>
        <v>42973</v>
      </c>
      <c r="J2" s="42">
        <f>'Celkové pořadí'!K2</f>
        <v>42980</v>
      </c>
      <c r="K2" s="42">
        <f>'Celkové pořadí'!L2</f>
        <v>42994</v>
      </c>
      <c r="M2" s="79"/>
      <c r="N2" s="79"/>
    </row>
    <row r="3" spans="1:18" ht="100" customHeight="1" x14ac:dyDescent="0.25">
      <c r="B3" s="76" t="s">
        <v>0</v>
      </c>
      <c r="C3" s="77" t="s">
        <v>4</v>
      </c>
      <c r="D3" s="78" t="s">
        <v>5</v>
      </c>
      <c r="E3" s="41" t="str">
        <f>'Celkové pořadí'!F3</f>
        <v>První vítr Slap</v>
      </c>
      <c r="F3" s="41" t="str">
        <f>'Celkové pořadí'!G3</f>
        <v>Za 5 minut 12</v>
      </c>
      <c r="G3" s="41" t="str">
        <f>'Celkové pořadí'!H3</f>
        <v>Slapský fičák</v>
      </c>
      <c r="H3" s="41" t="str">
        <f>'Celkové pořadí'!I3</f>
        <v>Slapseidon Cup</v>
      </c>
      <c r="I3" s="41" t="str">
        <f>'Celkové pořadí'!J3</f>
        <v>Trucregata</v>
      </c>
      <c r="J3" s="41" t="str">
        <f>'Celkové pořadí'!K3</f>
        <v>Regata Laguna</v>
      </c>
      <c r="K3" s="41" t="str">
        <f>'Celkové pořadí'!L3</f>
        <v>Poslední Fun vítr</v>
      </c>
      <c r="M3" s="80" t="s">
        <v>14</v>
      </c>
      <c r="N3" s="80" t="s">
        <v>15</v>
      </c>
      <c r="O3" s="6"/>
      <c r="P3" s="6"/>
      <c r="Q3" s="6"/>
      <c r="R3" s="6"/>
    </row>
    <row r="4" spans="1:18" x14ac:dyDescent="0.25">
      <c r="B4" s="31">
        <v>1</v>
      </c>
      <c r="C4" s="34" t="s">
        <v>25</v>
      </c>
      <c r="D4" s="103">
        <f t="shared" ref="D4:D12" si="0">IFERROR(SUM(LARGE(E4:K4,1),LARGE(E4:K4,2),LARGE(E4:K4,3),LARGE(E4:K4,4),LARGE(E4:K4,5),LARGE(E4:K4,6),LARGE(E4:K4,7),LARGE(E4:K4,8)),SUM(E4:K4))</f>
        <v>28</v>
      </c>
      <c r="E4" s="32">
        <v>2</v>
      </c>
      <c r="F4" s="32">
        <v>2</v>
      </c>
      <c r="G4" s="32">
        <v>7</v>
      </c>
      <c r="H4" s="32">
        <v>5</v>
      </c>
      <c r="I4" s="32">
        <v>5</v>
      </c>
      <c r="J4" s="32">
        <v>5</v>
      </c>
      <c r="K4" s="33">
        <v>2</v>
      </c>
      <c r="L4" s="19"/>
      <c r="M4" s="66" t="str">
        <f t="shared" ref="M4:M18" si="1">IF((COUNT(E4:K4)-8)&gt;0,COUNT(E4:K4)-8,"-")</f>
        <v>-</v>
      </c>
      <c r="N4" s="66" t="str">
        <f t="shared" ref="N4:N18" si="2">IF(M4=1,SMALL(E4:K4,1),IF(M4=2,SMALL(E4:K4,1)&amp;"; "&amp;SMALL(E4:K4,2),IF(M4=3,SMALL(E4:K4,1)&amp;"; "&amp;SMALL(E4:K4,2)&amp;"; "&amp;SMALL(E4:K4,3),"-")))</f>
        <v>-</v>
      </c>
      <c r="O4" s="6"/>
      <c r="R4" s="6"/>
    </row>
    <row r="5" spans="1:18" ht="12.75" customHeight="1" x14ac:dyDescent="0.25">
      <c r="B5" s="31">
        <v>2</v>
      </c>
      <c r="C5" s="34" t="s">
        <v>26</v>
      </c>
      <c r="D5" s="103">
        <f t="shared" si="0"/>
        <v>16</v>
      </c>
      <c r="E5" s="32">
        <v>1</v>
      </c>
      <c r="F5" s="32">
        <v>1</v>
      </c>
      <c r="G5" s="32">
        <v>5</v>
      </c>
      <c r="H5" s="32">
        <v>2</v>
      </c>
      <c r="I5" s="32">
        <v>4</v>
      </c>
      <c r="J5" s="32">
        <v>3</v>
      </c>
      <c r="K5" s="33"/>
      <c r="L5" s="19"/>
      <c r="M5" s="66" t="str">
        <f t="shared" si="1"/>
        <v>-</v>
      </c>
      <c r="N5" s="66" t="str">
        <f t="shared" si="2"/>
        <v>-</v>
      </c>
      <c r="O5" s="6"/>
    </row>
    <row r="6" spans="1:18" x14ac:dyDescent="0.25">
      <c r="B6" s="31">
        <v>3</v>
      </c>
      <c r="C6" s="34" t="s">
        <v>32</v>
      </c>
      <c r="D6" s="103">
        <f t="shared" si="0"/>
        <v>11</v>
      </c>
      <c r="E6" s="32"/>
      <c r="F6" s="32"/>
      <c r="G6" s="32">
        <v>3</v>
      </c>
      <c r="H6" s="32">
        <v>3</v>
      </c>
      <c r="I6" s="32">
        <v>3</v>
      </c>
      <c r="J6" s="32">
        <v>2</v>
      </c>
      <c r="K6" s="33"/>
      <c r="L6" s="19"/>
      <c r="M6" s="66" t="str">
        <f t="shared" si="1"/>
        <v>-</v>
      </c>
      <c r="N6" s="66" t="str">
        <f t="shared" si="2"/>
        <v>-</v>
      </c>
    </row>
    <row r="7" spans="1:18" x14ac:dyDescent="0.25">
      <c r="B7" s="31">
        <v>4</v>
      </c>
      <c r="C7" s="34" t="s">
        <v>68</v>
      </c>
      <c r="D7" s="103">
        <f t="shared" si="0"/>
        <v>10</v>
      </c>
      <c r="E7" s="32"/>
      <c r="F7" s="32"/>
      <c r="G7" s="32">
        <v>4</v>
      </c>
      <c r="H7" s="32">
        <v>1</v>
      </c>
      <c r="I7" s="32"/>
      <c r="J7" s="32">
        <v>4</v>
      </c>
      <c r="K7" s="33">
        <v>1</v>
      </c>
      <c r="L7" s="19"/>
      <c r="M7" s="66" t="str">
        <f t="shared" si="1"/>
        <v>-</v>
      </c>
      <c r="N7" s="66" t="str">
        <f t="shared" si="2"/>
        <v>-</v>
      </c>
      <c r="O7" s="6"/>
    </row>
    <row r="8" spans="1:18" x14ac:dyDescent="0.25">
      <c r="B8" s="31">
        <v>5</v>
      </c>
      <c r="C8" s="34" t="s">
        <v>43</v>
      </c>
      <c r="D8" s="103">
        <f t="shared" si="0"/>
        <v>6</v>
      </c>
      <c r="E8" s="32"/>
      <c r="F8" s="32"/>
      <c r="G8" s="32">
        <v>6</v>
      </c>
      <c r="H8" s="32"/>
      <c r="I8" s="32"/>
      <c r="J8" s="32"/>
      <c r="K8" s="33"/>
      <c r="L8" s="19"/>
      <c r="M8" s="66" t="str">
        <f t="shared" si="1"/>
        <v>-</v>
      </c>
      <c r="N8" s="66" t="str">
        <f t="shared" si="2"/>
        <v>-</v>
      </c>
    </row>
    <row r="9" spans="1:18" x14ac:dyDescent="0.25">
      <c r="B9" s="31">
        <v>6</v>
      </c>
      <c r="C9" s="34" t="s">
        <v>41</v>
      </c>
      <c r="D9" s="103">
        <f t="shared" si="0"/>
        <v>4</v>
      </c>
      <c r="E9" s="32"/>
      <c r="F9" s="32"/>
      <c r="G9" s="32"/>
      <c r="H9" s="32">
        <v>4</v>
      </c>
      <c r="I9" s="32"/>
      <c r="J9" s="32"/>
      <c r="K9" s="33"/>
      <c r="L9" s="19"/>
      <c r="M9" s="66" t="str">
        <f t="shared" si="1"/>
        <v>-</v>
      </c>
      <c r="N9" s="66" t="str">
        <f t="shared" si="2"/>
        <v>-</v>
      </c>
    </row>
    <row r="10" spans="1:18" x14ac:dyDescent="0.25">
      <c r="A10" s="6"/>
      <c r="B10" s="31">
        <v>7</v>
      </c>
      <c r="C10" s="34" t="s">
        <v>56</v>
      </c>
      <c r="D10" s="103">
        <f t="shared" si="0"/>
        <v>3</v>
      </c>
      <c r="E10" s="32"/>
      <c r="F10" s="32"/>
      <c r="G10" s="32"/>
      <c r="H10" s="32"/>
      <c r="I10" s="32">
        <v>2</v>
      </c>
      <c r="J10" s="32">
        <v>1</v>
      </c>
      <c r="K10" s="33"/>
      <c r="L10" s="19"/>
      <c r="M10" s="66" t="str">
        <f t="shared" si="1"/>
        <v>-</v>
      </c>
      <c r="N10" s="66" t="str">
        <f t="shared" si="2"/>
        <v>-</v>
      </c>
    </row>
    <row r="11" spans="1:18" x14ac:dyDescent="0.25">
      <c r="A11" s="6"/>
      <c r="B11" s="116">
        <v>8</v>
      </c>
      <c r="C11" s="34" t="s">
        <v>57</v>
      </c>
      <c r="D11" s="103">
        <f t="shared" si="0"/>
        <v>2</v>
      </c>
      <c r="E11" s="32"/>
      <c r="F11" s="32"/>
      <c r="G11" s="32">
        <v>2</v>
      </c>
      <c r="H11" s="32"/>
      <c r="I11" s="32"/>
      <c r="J11" s="32"/>
      <c r="K11" s="33"/>
      <c r="L11" s="19"/>
      <c r="M11" s="66" t="str">
        <f t="shared" si="1"/>
        <v>-</v>
      </c>
      <c r="N11" s="66" t="str">
        <f t="shared" si="2"/>
        <v>-</v>
      </c>
    </row>
    <row r="12" spans="1:18" x14ac:dyDescent="0.25">
      <c r="A12" s="6"/>
      <c r="B12" s="117"/>
      <c r="C12" s="34" t="s">
        <v>42</v>
      </c>
      <c r="D12" s="103">
        <f t="shared" si="0"/>
        <v>2</v>
      </c>
      <c r="E12" s="32"/>
      <c r="F12" s="32"/>
      <c r="G12" s="32">
        <v>1</v>
      </c>
      <c r="H12" s="32"/>
      <c r="I12" s="32">
        <v>1</v>
      </c>
      <c r="J12" s="32"/>
      <c r="K12" s="33"/>
      <c r="L12" s="19"/>
      <c r="M12" s="66" t="str">
        <f t="shared" si="1"/>
        <v>-</v>
      </c>
      <c r="N12" s="66" t="str">
        <f t="shared" si="2"/>
        <v>-</v>
      </c>
    </row>
    <row r="13" spans="1:18" x14ac:dyDescent="0.25">
      <c r="A13" s="6"/>
      <c r="B13" s="31">
        <v>10</v>
      </c>
      <c r="C13" s="34"/>
      <c r="D13" s="103"/>
      <c r="E13" s="32"/>
      <c r="F13" s="32"/>
      <c r="G13" s="32"/>
      <c r="H13" s="32"/>
      <c r="I13" s="32"/>
      <c r="J13" s="32"/>
      <c r="K13" s="33"/>
      <c r="L13" s="19"/>
      <c r="M13" s="66" t="str">
        <f t="shared" si="1"/>
        <v>-</v>
      </c>
      <c r="N13" s="66" t="str">
        <f t="shared" si="2"/>
        <v>-</v>
      </c>
    </row>
    <row r="14" spans="1:18" x14ac:dyDescent="0.25">
      <c r="A14" s="6"/>
      <c r="B14" s="31">
        <v>11</v>
      </c>
      <c r="C14" s="34"/>
      <c r="D14" s="103"/>
      <c r="E14" s="32"/>
      <c r="F14" s="32"/>
      <c r="G14" s="32"/>
      <c r="H14" s="32"/>
      <c r="I14" s="32"/>
      <c r="J14" s="32"/>
      <c r="K14" s="33"/>
      <c r="L14" s="19"/>
      <c r="M14" s="66" t="str">
        <f t="shared" si="1"/>
        <v>-</v>
      </c>
      <c r="N14" s="66" t="str">
        <f t="shared" si="2"/>
        <v>-</v>
      </c>
    </row>
    <row r="15" spans="1:18" x14ac:dyDescent="0.25">
      <c r="A15" s="6"/>
      <c r="B15" s="31">
        <v>12</v>
      </c>
      <c r="C15" s="34"/>
      <c r="D15" s="103"/>
      <c r="E15" s="32"/>
      <c r="F15" s="32"/>
      <c r="G15" s="32"/>
      <c r="H15" s="32"/>
      <c r="I15" s="32"/>
      <c r="J15" s="32"/>
      <c r="K15" s="33"/>
      <c r="L15" s="19"/>
      <c r="M15" s="66" t="str">
        <f t="shared" si="1"/>
        <v>-</v>
      </c>
      <c r="N15" s="66" t="str">
        <f t="shared" si="2"/>
        <v>-</v>
      </c>
    </row>
    <row r="16" spans="1:18" x14ac:dyDescent="0.25">
      <c r="A16" s="6"/>
      <c r="B16" s="31">
        <v>13</v>
      </c>
      <c r="C16" s="34"/>
      <c r="D16" s="103"/>
      <c r="E16" s="32"/>
      <c r="F16" s="32"/>
      <c r="G16" s="32"/>
      <c r="H16" s="32"/>
      <c r="I16" s="32"/>
      <c r="J16" s="32"/>
      <c r="K16" s="33"/>
      <c r="L16" s="19"/>
      <c r="M16" s="66" t="str">
        <f t="shared" si="1"/>
        <v>-</v>
      </c>
      <c r="N16" s="66" t="str">
        <f t="shared" si="2"/>
        <v>-</v>
      </c>
    </row>
    <row r="17" spans="1:14" x14ac:dyDescent="0.25">
      <c r="A17" s="6"/>
      <c r="B17" s="31">
        <v>14</v>
      </c>
      <c r="C17" s="34"/>
      <c r="D17" s="103"/>
      <c r="E17" s="32"/>
      <c r="F17" s="32"/>
      <c r="G17" s="32"/>
      <c r="H17" s="32"/>
      <c r="I17" s="32"/>
      <c r="J17" s="32"/>
      <c r="K17" s="33"/>
      <c r="L17" s="19"/>
      <c r="M17" s="66" t="str">
        <f t="shared" si="1"/>
        <v>-</v>
      </c>
      <c r="N17" s="66" t="str">
        <f t="shared" si="2"/>
        <v>-</v>
      </c>
    </row>
    <row r="18" spans="1:14" x14ac:dyDescent="0.25">
      <c r="A18" s="6"/>
      <c r="B18" s="31">
        <v>15</v>
      </c>
      <c r="C18" s="34"/>
      <c r="D18" s="103"/>
      <c r="E18" s="32"/>
      <c r="F18" s="32"/>
      <c r="G18" s="32"/>
      <c r="H18" s="32"/>
      <c r="I18" s="32"/>
      <c r="J18" s="32"/>
      <c r="K18" s="33"/>
      <c r="L18" s="19"/>
      <c r="M18" s="66" t="str">
        <f t="shared" si="1"/>
        <v>-</v>
      </c>
      <c r="N18" s="66" t="str">
        <f t="shared" si="2"/>
        <v>-</v>
      </c>
    </row>
    <row r="19" spans="1:14" x14ac:dyDescent="0.25">
      <c r="A19" s="10"/>
      <c r="B19" s="8"/>
      <c r="C19" s="10"/>
      <c r="D19" s="8"/>
      <c r="E19" s="8"/>
    </row>
  </sheetData>
  <sortState ref="B4:K18">
    <sortCondition descending="1" ref="D4:D18"/>
    <sortCondition ref="C4:C18"/>
  </sortState>
  <mergeCells count="1">
    <mergeCell ref="B11:B12"/>
  </mergeCells>
  <phoneticPr fontId="0" type="noConversion"/>
  <conditionalFormatting sqref="E4:G4 E12:F13 E7 E5 E9:E11 F5:F11 I18:K18 I17 J15:K17 E9:F10 K4:K14 G5:G13">
    <cfRule type="cellIs" dxfId="59" priority="31" operator="equal">
      <formula>0</formula>
    </cfRule>
  </conditionalFormatting>
  <conditionalFormatting sqref="E6">
    <cfRule type="cellIs" dxfId="58" priority="27" operator="equal">
      <formula>0</formula>
    </cfRule>
  </conditionalFormatting>
  <conditionalFormatting sqref="E8">
    <cfRule type="cellIs" dxfId="57" priority="24" operator="equal">
      <formula>0</formula>
    </cfRule>
  </conditionalFormatting>
  <conditionalFormatting sqref="E8">
    <cfRule type="cellIs" dxfId="56" priority="23" operator="equal">
      <formula>0</formula>
    </cfRule>
  </conditionalFormatting>
  <conditionalFormatting sqref="E14:G14">
    <cfRule type="cellIs" dxfId="55" priority="21" operator="equal">
      <formula>0</formula>
    </cfRule>
  </conditionalFormatting>
  <conditionalFormatting sqref="H14">
    <cfRule type="cellIs" dxfId="54" priority="18" operator="equal">
      <formula>0</formula>
    </cfRule>
  </conditionalFormatting>
  <conditionalFormatting sqref="E15:G18">
    <cfRule type="cellIs" dxfId="53" priority="15" operator="equal">
      <formula>0</formula>
    </cfRule>
  </conditionalFormatting>
  <conditionalFormatting sqref="H15:H18">
    <cfRule type="cellIs" dxfId="52" priority="14" operator="equal">
      <formula>0</formula>
    </cfRule>
  </conditionalFormatting>
  <conditionalFormatting sqref="I14:I16">
    <cfRule type="cellIs" dxfId="51" priority="11" operator="equal">
      <formula>0</formula>
    </cfRule>
  </conditionalFormatting>
  <conditionalFormatting sqref="H4:H13">
    <cfRule type="cellIs" dxfId="50" priority="7" operator="equal">
      <formula>0</formula>
    </cfRule>
  </conditionalFormatting>
  <conditionalFormatting sqref="I4:I13">
    <cfRule type="cellIs" dxfId="49" priority="6" operator="equal">
      <formula>0</formula>
    </cfRule>
  </conditionalFormatting>
  <conditionalFormatting sqref="J4:J14">
    <cfRule type="cellIs" dxfId="48" priority="5" operator="equal">
      <formula>0</formula>
    </cfRule>
  </conditionalFormatting>
  <conditionalFormatting sqref="M4:N18">
    <cfRule type="cellIs" dxfId="47" priority="4" operator="equal">
      <formula>0</formula>
    </cfRule>
  </conditionalFormatting>
  <conditionalFormatting sqref="M4:N18">
    <cfRule type="cellIs" dxfId="46" priority="3" operator="equal">
      <formula>"-"</formula>
    </cfRule>
  </conditionalFormatting>
  <pageMargins left="0.78740157499999996" right="0.78740157499999996" top="0.984251969" bottom="0.984251969" header="0.4921259845" footer="0.4921259845"/>
  <pageSetup paperSize="9" scale="6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U49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2.5" x14ac:dyDescent="0.25"/>
  <cols>
    <col min="1" max="1" width="2.6328125" customWidth="1"/>
    <col min="2" max="2" width="6.6328125" style="1" customWidth="1"/>
    <col min="3" max="3" width="21.81640625" customWidth="1"/>
    <col min="4" max="4" width="10.6328125" style="1" customWidth="1"/>
    <col min="5" max="11" width="6.6328125" style="1" customWidth="1"/>
    <col min="12" max="12" width="1.54296875" customWidth="1"/>
    <col min="13" max="14" width="7.81640625" customWidth="1"/>
  </cols>
  <sheetData>
    <row r="1" spans="2:21" ht="13" x14ac:dyDescent="0.3">
      <c r="B1" s="2"/>
      <c r="E1" s="11"/>
      <c r="F1" s="11"/>
      <c r="G1" s="11"/>
      <c r="H1" s="11"/>
      <c r="I1" s="11"/>
      <c r="J1" s="11"/>
      <c r="K1" s="11"/>
    </row>
    <row r="2" spans="2:21" x14ac:dyDescent="0.25">
      <c r="B2" s="52"/>
      <c r="C2" s="53"/>
      <c r="D2" s="54"/>
      <c r="E2" s="42">
        <f>'Celkové pořadí'!F2</f>
        <v>42882</v>
      </c>
      <c r="F2" s="42">
        <f>'Celkové pořadí'!G2</f>
        <v>42889</v>
      </c>
      <c r="G2" s="42">
        <f>'Celkové pořadí'!H2</f>
        <v>42938</v>
      </c>
      <c r="H2" s="42">
        <f>'Celkové pořadí'!I2</f>
        <v>42952</v>
      </c>
      <c r="I2" s="42">
        <f>'Celkové pořadí'!J2</f>
        <v>42973</v>
      </c>
      <c r="J2" s="42">
        <f>'Celkové pořadí'!K2</f>
        <v>42980</v>
      </c>
      <c r="K2" s="42">
        <f>'Celkové pořadí'!L2</f>
        <v>42994</v>
      </c>
      <c r="M2" s="71"/>
      <c r="N2" s="71"/>
    </row>
    <row r="3" spans="2:21" ht="100" customHeight="1" x14ac:dyDescent="0.25">
      <c r="B3" s="55" t="s">
        <v>0</v>
      </c>
      <c r="C3" s="56" t="s">
        <v>4</v>
      </c>
      <c r="D3" s="57" t="s">
        <v>5</v>
      </c>
      <c r="E3" s="41" t="str">
        <f>'Celkové pořadí'!F3</f>
        <v>První vítr Slap</v>
      </c>
      <c r="F3" s="41" t="str">
        <f>'Celkové pořadí'!G3</f>
        <v>Za 5 minut 12</v>
      </c>
      <c r="G3" s="41" t="str">
        <f>'Celkové pořadí'!H3</f>
        <v>Slapský fičák</v>
      </c>
      <c r="H3" s="41" t="str">
        <f>'Celkové pořadí'!I3</f>
        <v>Slapseidon Cup</v>
      </c>
      <c r="I3" s="41" t="str">
        <f>'Celkové pořadí'!J3</f>
        <v>Trucregata</v>
      </c>
      <c r="J3" s="41" t="str">
        <f>'Celkové pořadí'!K3</f>
        <v>Regata Laguna</v>
      </c>
      <c r="K3" s="41" t="str">
        <f>'Celkové pořadí'!L3</f>
        <v>Poslední Fun vítr</v>
      </c>
      <c r="M3" s="72" t="s">
        <v>14</v>
      </c>
      <c r="N3" s="72" t="s">
        <v>15</v>
      </c>
      <c r="O3" s="6"/>
      <c r="P3" s="6"/>
      <c r="Q3" s="6"/>
      <c r="R3" s="6"/>
      <c r="S3" s="6"/>
      <c r="T3" s="6"/>
      <c r="U3" s="6"/>
    </row>
    <row r="4" spans="2:21" x14ac:dyDescent="0.25">
      <c r="B4" s="31">
        <v>1</v>
      </c>
      <c r="C4" s="34" t="s">
        <v>27</v>
      </c>
      <c r="D4" s="103">
        <f t="shared" ref="D4:D10" si="0">IFERROR(SUM(LARGE(E4:K4,1),LARGE(E4:K4,2),LARGE(E4:K4,3),LARGE(E4:K4,4),LARGE(E4:K4,5),LARGE(E4:K4,6),LARGE(E4:K4,7),LARGE(E4:K4,8)),SUM(E4:K4))</f>
        <v>20</v>
      </c>
      <c r="E4" s="32">
        <v>2</v>
      </c>
      <c r="F4" s="32">
        <v>1</v>
      </c>
      <c r="G4" s="32">
        <v>3</v>
      </c>
      <c r="H4" s="32">
        <v>4</v>
      </c>
      <c r="I4" s="32">
        <v>6</v>
      </c>
      <c r="J4" s="32">
        <v>2</v>
      </c>
      <c r="K4" s="33">
        <v>2</v>
      </c>
      <c r="L4" s="19"/>
      <c r="M4" s="66" t="str">
        <f t="shared" ref="M4:M18" si="1">IF((COUNT(E4:K4)-8)&gt;0,COUNT(E4:K4)-8,"-")</f>
        <v>-</v>
      </c>
      <c r="N4" s="66" t="str">
        <f t="shared" ref="N4:N18" si="2">IF(M4=1,SMALL(E4:K4,1),IF(M4=2,SMALL(E4:K4,1)&amp;"; "&amp;SMALL(E4:K4,2),IF(M4=3,SMALL(E4:K4,1)&amp;"; "&amp;SMALL(E4:K4,2)&amp;"; "&amp;SMALL(E4:K4,3),"-")))</f>
        <v>-</v>
      </c>
      <c r="O4" s="6"/>
      <c r="P4" s="6"/>
      <c r="Q4" s="6"/>
      <c r="R4" s="6"/>
      <c r="S4" s="6"/>
      <c r="T4" s="6"/>
      <c r="U4" s="6"/>
    </row>
    <row r="5" spans="2:21" x14ac:dyDescent="0.25">
      <c r="B5" s="31">
        <v>2</v>
      </c>
      <c r="C5" s="34" t="s">
        <v>58</v>
      </c>
      <c r="D5" s="103">
        <f t="shared" si="0"/>
        <v>12</v>
      </c>
      <c r="E5" s="32">
        <v>1</v>
      </c>
      <c r="F5" s="32"/>
      <c r="G5" s="32">
        <v>2</v>
      </c>
      <c r="H5" s="32">
        <v>2</v>
      </c>
      <c r="I5" s="32">
        <v>7</v>
      </c>
      <c r="J5" s="32"/>
      <c r="K5" s="33"/>
      <c r="L5" s="19"/>
      <c r="M5" s="66" t="str">
        <f t="shared" si="1"/>
        <v>-</v>
      </c>
      <c r="N5" s="66" t="str">
        <f t="shared" si="2"/>
        <v>-</v>
      </c>
      <c r="O5" s="6"/>
      <c r="P5" s="6"/>
      <c r="Q5" s="6"/>
      <c r="R5" s="6"/>
      <c r="S5" s="6"/>
      <c r="T5" s="6"/>
      <c r="U5" s="6"/>
    </row>
    <row r="6" spans="2:21" x14ac:dyDescent="0.25">
      <c r="B6" s="31">
        <v>3</v>
      </c>
      <c r="C6" s="34" t="s">
        <v>39</v>
      </c>
      <c r="D6" s="103">
        <f t="shared" si="0"/>
        <v>10</v>
      </c>
      <c r="E6" s="32"/>
      <c r="F6" s="32"/>
      <c r="G6" s="32">
        <v>1</v>
      </c>
      <c r="H6" s="32">
        <v>3</v>
      </c>
      <c r="I6" s="32">
        <v>4</v>
      </c>
      <c r="J6" s="32">
        <v>1</v>
      </c>
      <c r="K6" s="33">
        <v>1</v>
      </c>
      <c r="L6" s="19"/>
      <c r="M6" s="66" t="str">
        <f t="shared" si="1"/>
        <v>-</v>
      </c>
      <c r="N6" s="66" t="str">
        <f t="shared" si="2"/>
        <v>-</v>
      </c>
    </row>
    <row r="7" spans="2:21" x14ac:dyDescent="0.25">
      <c r="B7" s="31">
        <v>4</v>
      </c>
      <c r="C7" s="34" t="s">
        <v>214</v>
      </c>
      <c r="D7" s="103">
        <f t="shared" si="0"/>
        <v>5</v>
      </c>
      <c r="E7" s="32"/>
      <c r="F7" s="32"/>
      <c r="G7" s="32"/>
      <c r="H7" s="32"/>
      <c r="I7" s="32">
        <v>5</v>
      </c>
      <c r="J7" s="32"/>
      <c r="K7" s="33"/>
      <c r="L7" s="19"/>
      <c r="M7" s="66" t="str">
        <f t="shared" si="1"/>
        <v>-</v>
      </c>
      <c r="N7" s="66" t="str">
        <f t="shared" si="2"/>
        <v>-</v>
      </c>
      <c r="O7" s="6"/>
      <c r="P7" s="6"/>
      <c r="Q7" s="6"/>
      <c r="R7" s="6"/>
      <c r="S7" s="6"/>
      <c r="T7" s="6"/>
      <c r="U7" s="6"/>
    </row>
    <row r="8" spans="2:21" x14ac:dyDescent="0.25">
      <c r="B8" s="31">
        <v>5</v>
      </c>
      <c r="C8" s="34" t="s">
        <v>117</v>
      </c>
      <c r="D8" s="103">
        <f t="shared" si="0"/>
        <v>4</v>
      </c>
      <c r="E8" s="32"/>
      <c r="F8" s="32"/>
      <c r="G8" s="32"/>
      <c r="H8" s="32">
        <v>1</v>
      </c>
      <c r="I8" s="32">
        <v>3</v>
      </c>
      <c r="J8" s="32"/>
      <c r="K8" s="33"/>
      <c r="L8" s="19"/>
      <c r="M8" s="66" t="str">
        <f t="shared" si="1"/>
        <v>-</v>
      </c>
      <c r="N8" s="66" t="str">
        <f t="shared" si="2"/>
        <v>-</v>
      </c>
      <c r="O8" s="6"/>
      <c r="P8" s="6"/>
      <c r="Q8" s="6"/>
      <c r="R8" s="6"/>
      <c r="S8" s="6"/>
      <c r="T8" s="6"/>
      <c r="U8" s="6"/>
    </row>
    <row r="9" spans="2:21" x14ac:dyDescent="0.25">
      <c r="B9" s="31">
        <v>6</v>
      </c>
      <c r="C9" s="34" t="s">
        <v>106</v>
      </c>
      <c r="D9" s="103">
        <f t="shared" si="0"/>
        <v>2</v>
      </c>
      <c r="E9" s="32"/>
      <c r="F9" s="32"/>
      <c r="G9" s="32"/>
      <c r="H9" s="32"/>
      <c r="I9" s="32">
        <v>2</v>
      </c>
      <c r="J9" s="32"/>
      <c r="K9" s="33"/>
      <c r="L9" s="19"/>
      <c r="M9" s="66" t="str">
        <f t="shared" si="1"/>
        <v>-</v>
      </c>
      <c r="N9" s="66" t="str">
        <f t="shared" si="2"/>
        <v>-</v>
      </c>
      <c r="O9" s="6"/>
      <c r="P9" s="6"/>
      <c r="Q9" s="6"/>
      <c r="R9" s="6"/>
      <c r="S9" s="6"/>
      <c r="T9" s="6"/>
      <c r="U9" s="6"/>
    </row>
    <row r="10" spans="2:21" x14ac:dyDescent="0.25">
      <c r="B10" s="31">
        <v>7</v>
      </c>
      <c r="C10" s="34" t="s">
        <v>165</v>
      </c>
      <c r="D10" s="103">
        <f t="shared" si="0"/>
        <v>1</v>
      </c>
      <c r="E10" s="32"/>
      <c r="F10" s="32"/>
      <c r="G10" s="32"/>
      <c r="H10" s="32"/>
      <c r="I10" s="32">
        <v>1</v>
      </c>
      <c r="J10" s="32"/>
      <c r="K10" s="33"/>
      <c r="L10" s="19"/>
      <c r="M10" s="66" t="str">
        <f t="shared" si="1"/>
        <v>-</v>
      </c>
      <c r="N10" s="66" t="str">
        <f t="shared" si="2"/>
        <v>-</v>
      </c>
      <c r="O10" s="6"/>
      <c r="P10" s="6"/>
      <c r="Q10" s="6"/>
      <c r="R10" s="6"/>
      <c r="S10" s="6"/>
      <c r="T10" s="6"/>
      <c r="U10" s="6"/>
    </row>
    <row r="11" spans="2:21" x14ac:dyDescent="0.25">
      <c r="B11" s="31">
        <v>8</v>
      </c>
      <c r="C11" s="34"/>
      <c r="D11" s="103"/>
      <c r="E11" s="32"/>
      <c r="F11" s="32"/>
      <c r="G11" s="32"/>
      <c r="H11" s="32"/>
      <c r="I11" s="32"/>
      <c r="J11" s="32"/>
      <c r="K11" s="33"/>
      <c r="L11" s="19"/>
      <c r="M11" s="66" t="str">
        <f t="shared" si="1"/>
        <v>-</v>
      </c>
      <c r="N11" s="66" t="str">
        <f t="shared" si="2"/>
        <v>-</v>
      </c>
      <c r="O11" s="6"/>
      <c r="P11" s="6"/>
      <c r="Q11" s="6"/>
      <c r="R11" s="6"/>
      <c r="S11" s="6"/>
      <c r="T11" s="6"/>
      <c r="U11" s="6"/>
    </row>
    <row r="12" spans="2:21" x14ac:dyDescent="0.25">
      <c r="B12" s="31">
        <v>9</v>
      </c>
      <c r="C12" s="34"/>
      <c r="D12" s="103"/>
      <c r="E12" s="32"/>
      <c r="F12" s="32"/>
      <c r="G12" s="32"/>
      <c r="H12" s="32"/>
      <c r="I12" s="32"/>
      <c r="J12" s="32"/>
      <c r="K12" s="33"/>
      <c r="L12" s="19"/>
      <c r="M12" s="66" t="str">
        <f t="shared" si="1"/>
        <v>-</v>
      </c>
      <c r="N12" s="66" t="str">
        <f t="shared" si="2"/>
        <v>-</v>
      </c>
      <c r="O12" s="6"/>
      <c r="P12" s="6"/>
      <c r="Q12" s="6"/>
      <c r="R12" s="6"/>
      <c r="S12" s="6"/>
      <c r="T12" s="6"/>
      <c r="U12" s="6"/>
    </row>
    <row r="13" spans="2:21" x14ac:dyDescent="0.25">
      <c r="B13" s="31">
        <v>10</v>
      </c>
      <c r="C13" s="34"/>
      <c r="D13" s="103"/>
      <c r="E13" s="32"/>
      <c r="F13" s="32"/>
      <c r="G13" s="32"/>
      <c r="H13" s="32"/>
      <c r="I13" s="32"/>
      <c r="J13" s="32"/>
      <c r="K13" s="33"/>
      <c r="L13" s="19"/>
      <c r="M13" s="66" t="str">
        <f t="shared" si="1"/>
        <v>-</v>
      </c>
      <c r="N13" s="66" t="str">
        <f t="shared" si="2"/>
        <v>-</v>
      </c>
      <c r="O13" s="6"/>
      <c r="P13" s="6"/>
      <c r="Q13" s="6"/>
      <c r="R13" s="6"/>
      <c r="S13" s="6"/>
      <c r="T13" s="6"/>
      <c r="U13" s="6"/>
    </row>
    <row r="14" spans="2:21" x14ac:dyDescent="0.25">
      <c r="B14" s="31">
        <v>11</v>
      </c>
      <c r="C14" s="34"/>
      <c r="D14" s="103"/>
      <c r="E14" s="32"/>
      <c r="F14" s="32"/>
      <c r="G14" s="32"/>
      <c r="H14" s="32"/>
      <c r="I14" s="32"/>
      <c r="J14" s="32"/>
      <c r="K14" s="33"/>
      <c r="L14" s="19"/>
      <c r="M14" s="66" t="str">
        <f t="shared" si="1"/>
        <v>-</v>
      </c>
      <c r="N14" s="66" t="str">
        <f t="shared" si="2"/>
        <v>-</v>
      </c>
      <c r="O14" s="6"/>
      <c r="P14" s="6"/>
      <c r="Q14" s="6"/>
      <c r="R14" s="6"/>
      <c r="S14" s="6"/>
      <c r="T14" s="6"/>
      <c r="U14" s="6"/>
    </row>
    <row r="15" spans="2:21" x14ac:dyDescent="0.25">
      <c r="B15" s="31">
        <v>12</v>
      </c>
      <c r="C15" s="34"/>
      <c r="D15" s="103"/>
      <c r="E15" s="32"/>
      <c r="F15" s="32"/>
      <c r="G15" s="32"/>
      <c r="H15" s="32"/>
      <c r="I15" s="32"/>
      <c r="J15" s="32"/>
      <c r="K15" s="33"/>
      <c r="L15" s="19"/>
      <c r="M15" s="66" t="str">
        <f t="shared" si="1"/>
        <v>-</v>
      </c>
      <c r="N15" s="66" t="str">
        <f t="shared" si="2"/>
        <v>-</v>
      </c>
      <c r="O15" s="6"/>
      <c r="P15" s="6"/>
      <c r="Q15" s="6"/>
      <c r="R15" s="6"/>
      <c r="S15" s="6"/>
      <c r="T15" s="6"/>
      <c r="U15" s="6"/>
    </row>
    <row r="16" spans="2:21" x14ac:dyDescent="0.25">
      <c r="B16" s="31">
        <v>13</v>
      </c>
      <c r="C16" s="34"/>
      <c r="D16" s="103"/>
      <c r="E16" s="32"/>
      <c r="F16" s="32"/>
      <c r="G16" s="32"/>
      <c r="H16" s="32"/>
      <c r="I16" s="32"/>
      <c r="J16" s="32"/>
      <c r="K16" s="33"/>
      <c r="L16" s="19"/>
      <c r="M16" s="66" t="str">
        <f t="shared" si="1"/>
        <v>-</v>
      </c>
      <c r="N16" s="66" t="str">
        <f t="shared" si="2"/>
        <v>-</v>
      </c>
      <c r="O16" s="6"/>
      <c r="P16" s="6"/>
      <c r="Q16" s="6"/>
      <c r="R16" s="6"/>
      <c r="S16" s="6"/>
      <c r="T16" s="6"/>
      <c r="U16" s="6"/>
    </row>
    <row r="17" spans="1:21" x14ac:dyDescent="0.25">
      <c r="B17" s="31">
        <v>14</v>
      </c>
      <c r="C17" s="34"/>
      <c r="D17" s="103"/>
      <c r="E17" s="32"/>
      <c r="F17" s="32"/>
      <c r="G17" s="32"/>
      <c r="H17" s="32"/>
      <c r="I17" s="32"/>
      <c r="J17" s="32"/>
      <c r="K17" s="33"/>
      <c r="L17" s="19"/>
      <c r="M17" s="66" t="str">
        <f t="shared" si="1"/>
        <v>-</v>
      </c>
      <c r="N17" s="66" t="str">
        <f t="shared" si="2"/>
        <v>-</v>
      </c>
      <c r="O17" s="6"/>
      <c r="P17" s="6"/>
      <c r="Q17" s="6"/>
      <c r="R17" s="6"/>
      <c r="S17" s="6"/>
      <c r="T17" s="6"/>
      <c r="U17" s="6"/>
    </row>
    <row r="18" spans="1:21" x14ac:dyDescent="0.25">
      <c r="B18" s="31">
        <v>15</v>
      </c>
      <c r="C18" s="34"/>
      <c r="D18" s="103"/>
      <c r="E18" s="32"/>
      <c r="F18" s="32"/>
      <c r="G18" s="32"/>
      <c r="H18" s="32"/>
      <c r="I18" s="32"/>
      <c r="J18" s="32"/>
      <c r="K18" s="33"/>
      <c r="L18" s="19"/>
      <c r="M18" s="66" t="str">
        <f t="shared" si="1"/>
        <v>-</v>
      </c>
      <c r="N18" s="66" t="str">
        <f t="shared" si="2"/>
        <v>-</v>
      </c>
      <c r="O18" s="6"/>
      <c r="P18" s="6"/>
      <c r="Q18" s="6"/>
      <c r="R18" s="6"/>
      <c r="S18" s="6"/>
      <c r="T18" s="6"/>
      <c r="U18" s="6"/>
    </row>
    <row r="19" spans="1:21" ht="13" x14ac:dyDescent="0.3">
      <c r="A19" s="10"/>
      <c r="B19" s="5"/>
      <c r="C19" s="12"/>
      <c r="D19" s="18"/>
      <c r="E19" s="17"/>
      <c r="F19" s="16"/>
      <c r="G19" s="16"/>
      <c r="H19" s="16"/>
      <c r="I19" s="16"/>
      <c r="J19" s="16"/>
      <c r="K19" s="16"/>
    </row>
    <row r="20" spans="1:21" ht="13" x14ac:dyDescent="0.3">
      <c r="A20" s="10"/>
      <c r="B20" s="5"/>
      <c r="C20" s="10"/>
      <c r="D20" s="18"/>
      <c r="E20" s="15"/>
      <c r="F20" s="16"/>
      <c r="G20" s="16"/>
      <c r="H20" s="16"/>
      <c r="I20" s="16"/>
      <c r="J20" s="16"/>
      <c r="K20" s="16"/>
    </row>
    <row r="21" spans="1:21" ht="13" x14ac:dyDescent="0.3">
      <c r="A21" s="10"/>
      <c r="B21" s="5"/>
      <c r="C21" s="10"/>
      <c r="D21" s="18"/>
      <c r="E21" s="15"/>
      <c r="F21" s="16"/>
      <c r="G21" s="16"/>
      <c r="H21" s="16"/>
      <c r="I21" s="16"/>
      <c r="J21" s="16"/>
      <c r="K21" s="3"/>
    </row>
    <row r="22" spans="1:21" ht="13" x14ac:dyDescent="0.3">
      <c r="A22" s="10"/>
      <c r="B22" s="5"/>
      <c r="C22" s="12"/>
      <c r="D22" s="18"/>
      <c r="E22" s="8"/>
      <c r="F22" s="3"/>
      <c r="G22" s="3"/>
      <c r="H22" s="3"/>
      <c r="I22" s="3"/>
      <c r="J22" s="3"/>
      <c r="K22" s="3"/>
    </row>
    <row r="23" spans="1:21" ht="13" x14ac:dyDescent="0.3">
      <c r="A23" s="10"/>
      <c r="B23" s="5"/>
      <c r="C23" s="12"/>
      <c r="D23" s="18"/>
      <c r="E23" s="8"/>
      <c r="F23" s="3"/>
      <c r="G23" s="3"/>
      <c r="H23" s="3"/>
      <c r="I23" s="3"/>
      <c r="J23" s="3"/>
      <c r="K23" s="3"/>
    </row>
    <row r="24" spans="1:21" ht="13" x14ac:dyDescent="0.3">
      <c r="A24" s="10"/>
      <c r="B24" s="5"/>
      <c r="C24" s="12"/>
      <c r="D24" s="5"/>
      <c r="E24" s="8"/>
      <c r="F24" s="3"/>
      <c r="G24" s="3"/>
      <c r="H24" s="3"/>
      <c r="I24" s="3"/>
      <c r="J24" s="3"/>
      <c r="K24" s="3"/>
    </row>
    <row r="25" spans="1:21" ht="14.25" customHeight="1" x14ac:dyDescent="0.3">
      <c r="A25" s="10"/>
      <c r="B25" s="5"/>
      <c r="C25" s="12"/>
      <c r="D25" s="5"/>
      <c r="E25" s="8"/>
      <c r="F25" s="3"/>
      <c r="G25" s="3"/>
      <c r="H25" s="3"/>
      <c r="I25" s="3"/>
      <c r="J25" s="3"/>
      <c r="K25" s="3"/>
    </row>
    <row r="26" spans="1:21" ht="13" x14ac:dyDescent="0.3">
      <c r="A26" s="10"/>
      <c r="B26" s="5"/>
      <c r="C26" s="12"/>
      <c r="D26" s="5"/>
      <c r="E26" s="8"/>
      <c r="F26" s="3"/>
      <c r="G26" s="3"/>
      <c r="H26" s="3"/>
      <c r="I26" s="3"/>
      <c r="J26" s="3"/>
      <c r="K26" s="3"/>
    </row>
    <row r="27" spans="1:21" ht="13" x14ac:dyDescent="0.3">
      <c r="A27" s="10"/>
      <c r="B27" s="5"/>
      <c r="C27" s="12"/>
      <c r="D27" s="5"/>
      <c r="E27" s="8"/>
      <c r="F27" s="3"/>
      <c r="G27" s="3"/>
      <c r="H27" s="3"/>
      <c r="I27" s="3"/>
      <c r="J27" s="3"/>
      <c r="K27" s="3"/>
    </row>
    <row r="28" spans="1:21" ht="13" x14ac:dyDescent="0.3">
      <c r="A28" s="10"/>
      <c r="B28" s="5"/>
      <c r="C28" s="12"/>
      <c r="D28" s="5"/>
      <c r="E28" s="8"/>
      <c r="F28" s="3"/>
      <c r="G28" s="3"/>
      <c r="H28" s="3"/>
      <c r="I28" s="3"/>
      <c r="J28" s="3"/>
      <c r="K28" s="3"/>
    </row>
    <row r="29" spans="1:21" ht="13" x14ac:dyDescent="0.3">
      <c r="A29" s="10"/>
      <c r="B29" s="5"/>
      <c r="C29" s="12"/>
      <c r="D29" s="5"/>
      <c r="E29" s="8"/>
      <c r="F29" s="3"/>
      <c r="G29" s="3"/>
      <c r="H29" s="3"/>
      <c r="I29" s="3"/>
      <c r="J29" s="3"/>
      <c r="K29" s="3"/>
    </row>
    <row r="30" spans="1:21" ht="13" x14ac:dyDescent="0.3">
      <c r="A30" s="10"/>
      <c r="B30" s="5"/>
      <c r="C30" s="12"/>
      <c r="D30" s="5"/>
      <c r="E30" s="8"/>
      <c r="F30" s="3"/>
      <c r="G30" s="3"/>
      <c r="H30" s="3"/>
      <c r="I30" s="3"/>
      <c r="J30" s="3"/>
      <c r="K30" s="3"/>
    </row>
    <row r="31" spans="1:21" ht="13" x14ac:dyDescent="0.3">
      <c r="A31" s="10"/>
      <c r="B31" s="5"/>
      <c r="C31" s="12"/>
      <c r="D31" s="5"/>
      <c r="E31" s="8"/>
      <c r="F31" s="3"/>
      <c r="G31" s="3"/>
      <c r="H31" s="3"/>
      <c r="I31" s="3"/>
      <c r="J31" s="3"/>
      <c r="K31" s="3"/>
    </row>
    <row r="32" spans="1:21" ht="13" x14ac:dyDescent="0.3">
      <c r="A32" s="10"/>
      <c r="B32" s="5"/>
      <c r="C32" s="12"/>
      <c r="D32" s="5"/>
      <c r="E32" s="8"/>
      <c r="F32" s="3"/>
      <c r="G32" s="3"/>
      <c r="H32" s="3"/>
      <c r="I32" s="3"/>
      <c r="J32" s="3"/>
      <c r="K32" s="3"/>
    </row>
    <row r="33" spans="1:11" ht="13" x14ac:dyDescent="0.3">
      <c r="A33" s="10"/>
      <c r="B33" s="5"/>
      <c r="C33" s="12"/>
      <c r="D33" s="5"/>
      <c r="E33" s="8"/>
      <c r="F33" s="3"/>
      <c r="G33" s="3"/>
      <c r="H33" s="3"/>
      <c r="I33" s="3"/>
      <c r="J33" s="3"/>
      <c r="K33" s="3"/>
    </row>
    <row r="34" spans="1:11" ht="13" x14ac:dyDescent="0.3">
      <c r="A34" s="10"/>
      <c r="B34" s="5"/>
      <c r="C34" s="12"/>
      <c r="D34" s="5"/>
      <c r="E34" s="8"/>
      <c r="F34" s="3"/>
      <c r="G34" s="3"/>
      <c r="H34" s="3"/>
      <c r="I34" s="3"/>
      <c r="J34" s="3"/>
      <c r="K34" s="3"/>
    </row>
    <row r="35" spans="1:11" ht="13" x14ac:dyDescent="0.3">
      <c r="A35" s="10"/>
      <c r="B35" s="5"/>
      <c r="C35" s="12"/>
      <c r="D35" s="5"/>
      <c r="E35" s="8"/>
      <c r="F35" s="3"/>
      <c r="G35" s="3"/>
      <c r="H35" s="3"/>
      <c r="I35" s="3"/>
      <c r="J35" s="3"/>
      <c r="K35" s="3"/>
    </row>
    <row r="36" spans="1:11" ht="13" x14ac:dyDescent="0.3">
      <c r="A36" s="10"/>
      <c r="B36" s="5"/>
      <c r="C36" s="12"/>
      <c r="D36" s="5"/>
      <c r="E36" s="8"/>
      <c r="F36" s="3"/>
      <c r="G36" s="3"/>
      <c r="H36" s="3"/>
      <c r="I36" s="3"/>
      <c r="J36" s="3"/>
      <c r="K36" s="3"/>
    </row>
    <row r="37" spans="1:11" ht="13" x14ac:dyDescent="0.3">
      <c r="A37" s="10"/>
      <c r="B37" s="5"/>
      <c r="C37" s="12"/>
      <c r="D37" s="5"/>
      <c r="E37" s="8"/>
      <c r="F37" s="3"/>
      <c r="G37" s="3"/>
      <c r="H37" s="3"/>
      <c r="I37" s="3"/>
      <c r="J37" s="3"/>
      <c r="K37" s="3"/>
    </row>
    <row r="38" spans="1:11" ht="13" x14ac:dyDescent="0.3">
      <c r="A38" s="10"/>
      <c r="B38" s="5"/>
      <c r="C38" s="12"/>
      <c r="D38" s="5"/>
      <c r="E38" s="8"/>
      <c r="F38" s="3"/>
      <c r="G38" s="3"/>
      <c r="H38" s="3"/>
      <c r="I38" s="3"/>
      <c r="J38" s="3"/>
      <c r="K38" s="3"/>
    </row>
    <row r="39" spans="1:11" ht="13" x14ac:dyDescent="0.3">
      <c r="A39" s="10"/>
      <c r="B39" s="5"/>
      <c r="C39" s="12"/>
      <c r="D39" s="5"/>
      <c r="E39" s="8"/>
      <c r="F39" s="3"/>
      <c r="G39" s="3"/>
      <c r="H39" s="3"/>
      <c r="I39" s="3"/>
      <c r="J39" s="3"/>
      <c r="K39" s="3"/>
    </row>
    <row r="40" spans="1:11" ht="13" x14ac:dyDescent="0.3">
      <c r="A40" s="10"/>
      <c r="B40" s="5"/>
      <c r="C40" s="12"/>
      <c r="D40" s="5"/>
      <c r="E40" s="8"/>
      <c r="F40" s="3"/>
      <c r="G40" s="3"/>
      <c r="H40" s="3"/>
      <c r="I40" s="3"/>
      <c r="J40" s="3"/>
      <c r="K40" s="3"/>
    </row>
    <row r="41" spans="1:11" ht="13" x14ac:dyDescent="0.3">
      <c r="A41" s="10"/>
      <c r="B41" s="5"/>
      <c r="C41" s="12"/>
      <c r="D41" s="5"/>
      <c r="E41" s="8"/>
      <c r="F41" s="3"/>
      <c r="G41" s="3"/>
      <c r="H41" s="3"/>
      <c r="I41" s="3"/>
      <c r="J41" s="3"/>
      <c r="K41" s="3"/>
    </row>
    <row r="42" spans="1:11" ht="13" x14ac:dyDescent="0.3">
      <c r="A42" s="10"/>
      <c r="B42" s="5"/>
      <c r="C42" s="12"/>
      <c r="D42" s="5"/>
      <c r="E42" s="8"/>
      <c r="F42" s="3"/>
      <c r="G42" s="3"/>
      <c r="H42" s="3"/>
      <c r="I42" s="3"/>
      <c r="J42" s="3"/>
      <c r="K42" s="3"/>
    </row>
    <row r="43" spans="1:11" ht="13" x14ac:dyDescent="0.3">
      <c r="A43" s="10"/>
      <c r="B43" s="5"/>
      <c r="C43" s="12"/>
      <c r="D43" s="5"/>
      <c r="E43" s="8"/>
      <c r="F43" s="3"/>
      <c r="G43" s="3"/>
      <c r="H43" s="3"/>
      <c r="I43" s="3"/>
      <c r="J43" s="3"/>
      <c r="K43" s="3"/>
    </row>
    <row r="44" spans="1:11" ht="13" x14ac:dyDescent="0.3">
      <c r="A44" s="10"/>
      <c r="B44" s="5"/>
      <c r="C44" s="12"/>
      <c r="D44" s="5"/>
      <c r="E44" s="8"/>
      <c r="F44" s="3"/>
      <c r="G44" s="3"/>
      <c r="H44" s="3"/>
      <c r="I44" s="3"/>
      <c r="J44" s="3"/>
      <c r="K44" s="3"/>
    </row>
    <row r="45" spans="1:11" x14ac:dyDescent="0.25">
      <c r="A45" s="10"/>
      <c r="B45" s="8"/>
      <c r="C45" s="10"/>
      <c r="D45" s="8"/>
      <c r="E45" s="8"/>
      <c r="F45" s="3"/>
      <c r="G45" s="3"/>
      <c r="H45" s="3"/>
      <c r="I45" s="3"/>
      <c r="J45" s="3"/>
      <c r="K45" s="3"/>
    </row>
    <row r="46" spans="1:11" ht="13" x14ac:dyDescent="0.3">
      <c r="A46" s="10"/>
      <c r="B46" s="5"/>
      <c r="C46" s="7"/>
      <c r="D46" s="5"/>
      <c r="E46" s="8"/>
      <c r="F46" s="3"/>
      <c r="G46" s="3"/>
      <c r="H46" s="3"/>
      <c r="I46" s="3"/>
      <c r="J46" s="3"/>
      <c r="K46" s="3"/>
    </row>
    <row r="47" spans="1:11" ht="13" x14ac:dyDescent="0.3">
      <c r="A47" s="10"/>
      <c r="B47" s="5"/>
      <c r="C47" s="9"/>
      <c r="D47" s="5"/>
      <c r="E47" s="8"/>
      <c r="F47" s="3"/>
      <c r="G47" s="3"/>
      <c r="H47" s="3"/>
      <c r="I47" s="3"/>
      <c r="J47" s="3"/>
      <c r="K47" s="3"/>
    </row>
    <row r="48" spans="1:11" ht="13" x14ac:dyDescent="0.3">
      <c r="A48" s="10"/>
      <c r="B48" s="8"/>
      <c r="C48" s="10"/>
      <c r="D48" s="5"/>
      <c r="E48" s="8"/>
      <c r="F48" s="3"/>
      <c r="G48" s="3"/>
      <c r="H48" s="3"/>
      <c r="I48" s="3"/>
      <c r="J48" s="3"/>
      <c r="K48" s="3"/>
    </row>
    <row r="49" spans="1:11" x14ac:dyDescent="0.25">
      <c r="A49" s="10"/>
      <c r="B49" s="8"/>
      <c r="C49" s="10"/>
      <c r="D49" s="8"/>
      <c r="E49" s="8"/>
      <c r="F49" s="3"/>
      <c r="G49" s="3"/>
      <c r="H49" s="3"/>
      <c r="I49" s="3"/>
      <c r="J49" s="3"/>
      <c r="K49" s="3"/>
    </row>
  </sheetData>
  <sortState ref="B4:K18">
    <sortCondition descending="1" ref="D4:D18"/>
    <sortCondition ref="C4:C18"/>
  </sortState>
  <phoneticPr fontId="0" type="noConversion"/>
  <conditionalFormatting sqref="E12:K13 E4:G9 K4:K11 E10:H11">
    <cfRule type="cellIs" dxfId="45" priority="23" operator="equal">
      <formula>0</formula>
    </cfRule>
  </conditionalFormatting>
  <conditionalFormatting sqref="H4:H9">
    <cfRule type="cellIs" dxfId="44" priority="11" operator="equal">
      <formula>0</formula>
    </cfRule>
  </conditionalFormatting>
  <conditionalFormatting sqref="I4:I11">
    <cfRule type="cellIs" dxfId="43" priority="10" operator="equal">
      <formula>0</formula>
    </cfRule>
  </conditionalFormatting>
  <conditionalFormatting sqref="J4:J11">
    <cfRule type="cellIs" dxfId="42" priority="9" operator="equal">
      <formula>0</formula>
    </cfRule>
  </conditionalFormatting>
  <conditionalFormatting sqref="M4:N18">
    <cfRule type="cellIs" dxfId="41" priority="8" operator="equal">
      <formula>0</formula>
    </cfRule>
  </conditionalFormatting>
  <conditionalFormatting sqref="M4:N18">
    <cfRule type="cellIs" dxfId="40" priority="7" operator="equal">
      <formula>"-"</formula>
    </cfRule>
  </conditionalFormatting>
  <conditionalFormatting sqref="E14:K18">
    <cfRule type="cellIs" dxfId="39" priority="5" operator="equal">
      <formula>0</formula>
    </cfRule>
  </conditionalFormatting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38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2.5" x14ac:dyDescent="0.25"/>
  <cols>
    <col min="1" max="1" width="2.6328125" customWidth="1"/>
    <col min="2" max="2" width="6.6328125" style="1" customWidth="1"/>
    <col min="3" max="3" width="21.81640625" customWidth="1"/>
    <col min="4" max="4" width="10.54296875" style="1" customWidth="1"/>
    <col min="5" max="11" width="6.6328125" style="1" customWidth="1"/>
    <col min="12" max="12" width="1.54296875" customWidth="1"/>
    <col min="13" max="14" width="7.81640625" customWidth="1"/>
  </cols>
  <sheetData>
    <row r="1" spans="1:32" ht="13" x14ac:dyDescent="0.3">
      <c r="B1" s="2"/>
      <c r="E1" s="11"/>
      <c r="F1" s="11"/>
      <c r="G1" s="11"/>
      <c r="H1" s="11"/>
      <c r="I1" s="11"/>
      <c r="J1" s="11"/>
      <c r="K1" s="11"/>
    </row>
    <row r="2" spans="1:32" x14ac:dyDescent="0.25">
      <c r="B2" s="58"/>
      <c r="C2" s="59"/>
      <c r="D2" s="60"/>
      <c r="E2" s="42">
        <f>'Celkové pořadí'!F2</f>
        <v>42882</v>
      </c>
      <c r="F2" s="42">
        <f>'Celkové pořadí'!G2</f>
        <v>42889</v>
      </c>
      <c r="G2" s="42">
        <f>'Celkové pořadí'!H2</f>
        <v>42938</v>
      </c>
      <c r="H2" s="42">
        <f>'Celkové pořadí'!I2</f>
        <v>42952</v>
      </c>
      <c r="I2" s="42">
        <f>'Celkové pořadí'!J2</f>
        <v>42973</v>
      </c>
      <c r="J2" s="42">
        <f>'Celkové pořadí'!K2</f>
        <v>42980</v>
      </c>
      <c r="K2" s="42">
        <f>'Celkové pořadí'!L2</f>
        <v>42994</v>
      </c>
      <c r="M2" s="69"/>
      <c r="N2" s="69"/>
    </row>
    <row r="3" spans="1:32" ht="100" customHeight="1" x14ac:dyDescent="0.25">
      <c r="B3" s="61" t="s">
        <v>0</v>
      </c>
      <c r="C3" s="62" t="s">
        <v>4</v>
      </c>
      <c r="D3" s="63" t="s">
        <v>5</v>
      </c>
      <c r="E3" s="41" t="str">
        <f>'Celkové pořadí'!F3</f>
        <v>První vítr Slap</v>
      </c>
      <c r="F3" s="41" t="str">
        <f>'Celkové pořadí'!G3</f>
        <v>Za 5 minut 12</v>
      </c>
      <c r="G3" s="41" t="str">
        <f>'Celkové pořadí'!H3</f>
        <v>Slapský fičák</v>
      </c>
      <c r="H3" s="41" t="str">
        <f>'Celkové pořadí'!I3</f>
        <v>Slapseidon Cup</v>
      </c>
      <c r="I3" s="41" t="str">
        <f>'Celkové pořadí'!J3</f>
        <v>Trucregata</v>
      </c>
      <c r="J3" s="41" t="str">
        <f>'Celkové pořadí'!K3</f>
        <v>Regata Laguna</v>
      </c>
      <c r="K3" s="41" t="str">
        <f>'Celkové pořadí'!L3</f>
        <v>Poslední Fun vítr</v>
      </c>
      <c r="M3" s="70" t="s">
        <v>14</v>
      </c>
      <c r="N3" s="70" t="s">
        <v>15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x14ac:dyDescent="0.25">
      <c r="B4" s="31">
        <v>1</v>
      </c>
      <c r="C4" s="34" t="s">
        <v>196</v>
      </c>
      <c r="D4" s="103">
        <f t="shared" ref="D4:D31" si="0">IFERROR(SUM(LARGE(E4:K4,1),LARGE(E4:K4,2),LARGE(E4:K4,3),LARGE(E4:K4,4),LARGE(E4:K4,5),LARGE(E4:K4,6),LARGE(E4:K4,7),LARGE(E4:K4,8)),SUM(E4:K4))</f>
        <v>71</v>
      </c>
      <c r="E4" s="32">
        <v>8</v>
      </c>
      <c r="F4" s="32">
        <v>7</v>
      </c>
      <c r="G4" s="32">
        <v>10</v>
      </c>
      <c r="H4" s="32">
        <v>8</v>
      </c>
      <c r="I4" s="32">
        <v>16</v>
      </c>
      <c r="J4" s="32">
        <v>14</v>
      </c>
      <c r="K4" s="33">
        <v>8</v>
      </c>
      <c r="L4" s="19"/>
      <c r="M4" s="66" t="str">
        <f t="shared" ref="M4:M38" si="1">IF((COUNT(E4:K4)-8)&gt;0,COUNT(E4:K4)-8,"-")</f>
        <v>-</v>
      </c>
      <c r="N4" s="66" t="str">
        <f t="shared" ref="N4:N38" si="2">IF(M4=1,SMALL(E4:K4,1),IF(M4=2,SMALL(E4:K4,1)&amp;"; "&amp;SMALL(E4:K4,2),IF(M4=3,SMALL(E4:K4,1)&amp;"; "&amp;SMALL(E4:K4,2)&amp;"; "&amp;SMALL(E4:K4,3),"-")))</f>
        <v>-</v>
      </c>
    </row>
    <row r="5" spans="1:32" x14ac:dyDescent="0.25">
      <c r="B5" s="31">
        <v>2</v>
      </c>
      <c r="C5" s="34" t="s">
        <v>91</v>
      </c>
      <c r="D5" s="103">
        <f t="shared" si="0"/>
        <v>49</v>
      </c>
      <c r="E5" s="32">
        <v>7</v>
      </c>
      <c r="F5" s="32">
        <v>6</v>
      </c>
      <c r="G5" s="32">
        <v>8</v>
      </c>
      <c r="H5" s="32">
        <v>5</v>
      </c>
      <c r="I5" s="32">
        <v>13</v>
      </c>
      <c r="J5" s="32">
        <v>5</v>
      </c>
      <c r="K5" s="33">
        <v>5</v>
      </c>
      <c r="L5" s="19"/>
      <c r="M5" s="66" t="str">
        <f t="shared" si="1"/>
        <v>-</v>
      </c>
      <c r="N5" s="66" t="str">
        <f t="shared" si="2"/>
        <v>-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5">
      <c r="B6" s="31">
        <v>3</v>
      </c>
      <c r="C6" s="34" t="s">
        <v>159</v>
      </c>
      <c r="D6" s="103">
        <f t="shared" si="0"/>
        <v>32</v>
      </c>
      <c r="E6" s="32">
        <v>1</v>
      </c>
      <c r="F6" s="32"/>
      <c r="G6" s="32">
        <v>6</v>
      </c>
      <c r="H6" s="32">
        <v>7</v>
      </c>
      <c r="I6" s="32">
        <v>5</v>
      </c>
      <c r="J6" s="32">
        <v>7</v>
      </c>
      <c r="K6" s="33">
        <v>6</v>
      </c>
      <c r="L6" s="19"/>
      <c r="M6" s="66" t="str">
        <f t="shared" si="1"/>
        <v>-</v>
      </c>
      <c r="N6" s="66" t="str">
        <f t="shared" si="2"/>
        <v>-</v>
      </c>
      <c r="P6" s="6"/>
    </row>
    <row r="7" spans="1:32" x14ac:dyDescent="0.25">
      <c r="B7" s="31">
        <v>4</v>
      </c>
      <c r="C7" s="34" t="s">
        <v>60</v>
      </c>
      <c r="D7" s="103">
        <f t="shared" si="0"/>
        <v>30</v>
      </c>
      <c r="E7" s="32"/>
      <c r="F7" s="32"/>
      <c r="G7" s="32">
        <v>9</v>
      </c>
      <c r="H7" s="32">
        <v>9</v>
      </c>
      <c r="I7" s="32"/>
      <c r="J7" s="32">
        <v>12</v>
      </c>
      <c r="K7" s="33"/>
      <c r="L7" s="19"/>
      <c r="M7" s="66" t="str">
        <f t="shared" si="1"/>
        <v>-</v>
      </c>
      <c r="N7" s="66" t="str">
        <f t="shared" si="2"/>
        <v>-</v>
      </c>
      <c r="P7" s="6"/>
    </row>
    <row r="8" spans="1:32" x14ac:dyDescent="0.25">
      <c r="A8" s="10"/>
      <c r="B8" s="31">
        <v>5</v>
      </c>
      <c r="C8" s="34" t="s">
        <v>59</v>
      </c>
      <c r="D8" s="103">
        <f t="shared" si="0"/>
        <v>28</v>
      </c>
      <c r="E8" s="32"/>
      <c r="F8" s="32"/>
      <c r="G8" s="32"/>
      <c r="H8" s="32"/>
      <c r="I8" s="32">
        <v>15</v>
      </c>
      <c r="J8" s="32">
        <v>13</v>
      </c>
      <c r="K8" s="33"/>
      <c r="L8" s="19"/>
      <c r="M8" s="66" t="str">
        <f t="shared" si="1"/>
        <v>-</v>
      </c>
      <c r="N8" s="66" t="str">
        <f t="shared" si="2"/>
        <v>-</v>
      </c>
      <c r="P8" s="6"/>
    </row>
    <row r="9" spans="1:32" x14ac:dyDescent="0.25">
      <c r="A9" s="10"/>
      <c r="B9" s="31">
        <v>6</v>
      </c>
      <c r="C9" s="34" t="s">
        <v>167</v>
      </c>
      <c r="D9" s="103">
        <f t="shared" si="0"/>
        <v>23</v>
      </c>
      <c r="E9" s="32"/>
      <c r="F9" s="32"/>
      <c r="G9" s="32">
        <v>7</v>
      </c>
      <c r="H9" s="32"/>
      <c r="I9" s="32">
        <v>10</v>
      </c>
      <c r="J9" s="32">
        <v>6</v>
      </c>
      <c r="K9" s="33"/>
      <c r="L9" s="19"/>
      <c r="M9" s="66" t="str">
        <f t="shared" si="1"/>
        <v>-</v>
      </c>
      <c r="N9" s="66" t="str">
        <f t="shared" si="2"/>
        <v>-</v>
      </c>
      <c r="P9" s="6"/>
    </row>
    <row r="10" spans="1:32" x14ac:dyDescent="0.25">
      <c r="A10" s="10"/>
      <c r="B10" s="31">
        <v>7</v>
      </c>
      <c r="C10" s="34" t="s">
        <v>198</v>
      </c>
      <c r="D10" s="103">
        <f t="shared" si="0"/>
        <v>20</v>
      </c>
      <c r="E10" s="32">
        <v>5</v>
      </c>
      <c r="F10" s="32">
        <v>3</v>
      </c>
      <c r="G10" s="32"/>
      <c r="H10" s="32"/>
      <c r="I10" s="32">
        <v>4</v>
      </c>
      <c r="J10" s="32">
        <v>8</v>
      </c>
      <c r="K10" s="33"/>
      <c r="L10" s="19"/>
      <c r="M10" s="66" t="str">
        <f t="shared" si="1"/>
        <v>-</v>
      </c>
      <c r="N10" s="66" t="str">
        <f t="shared" si="2"/>
        <v>-</v>
      </c>
      <c r="P10" s="6"/>
    </row>
    <row r="11" spans="1:32" x14ac:dyDescent="0.25">
      <c r="A11" s="10"/>
      <c r="B11" s="31">
        <v>8</v>
      </c>
      <c r="C11" s="34" t="s">
        <v>28</v>
      </c>
      <c r="D11" s="103">
        <f t="shared" si="0"/>
        <v>18</v>
      </c>
      <c r="E11" s="32">
        <v>6</v>
      </c>
      <c r="F11" s="32">
        <v>2</v>
      </c>
      <c r="G11" s="32">
        <v>2</v>
      </c>
      <c r="H11" s="32">
        <v>4</v>
      </c>
      <c r="I11" s="32"/>
      <c r="J11" s="32"/>
      <c r="K11" s="33">
        <v>4</v>
      </c>
      <c r="L11" s="19"/>
      <c r="M11" s="66" t="str">
        <f t="shared" si="1"/>
        <v>-</v>
      </c>
      <c r="N11" s="66" t="str">
        <f t="shared" si="2"/>
        <v>-</v>
      </c>
      <c r="P11" s="6"/>
    </row>
    <row r="12" spans="1:32" x14ac:dyDescent="0.25">
      <c r="A12" s="10"/>
      <c r="B12" s="116">
        <v>9</v>
      </c>
      <c r="C12" s="34" t="s">
        <v>188</v>
      </c>
      <c r="D12" s="103">
        <f t="shared" si="0"/>
        <v>16</v>
      </c>
      <c r="E12" s="32"/>
      <c r="F12" s="32"/>
      <c r="G12" s="32">
        <v>5</v>
      </c>
      <c r="H12" s="32">
        <v>2</v>
      </c>
      <c r="I12" s="32"/>
      <c r="J12" s="32">
        <v>9</v>
      </c>
      <c r="K12" s="33"/>
      <c r="L12" s="19"/>
      <c r="M12" s="66" t="str">
        <f t="shared" si="1"/>
        <v>-</v>
      </c>
      <c r="N12" s="66" t="str">
        <f t="shared" si="2"/>
        <v>-</v>
      </c>
      <c r="P12" s="6"/>
    </row>
    <row r="13" spans="1:32" x14ac:dyDescent="0.25">
      <c r="A13" s="10"/>
      <c r="B13" s="117"/>
      <c r="C13" s="34" t="s">
        <v>205</v>
      </c>
      <c r="D13" s="103">
        <f t="shared" si="0"/>
        <v>16</v>
      </c>
      <c r="E13" s="32"/>
      <c r="F13" s="32"/>
      <c r="G13" s="32">
        <v>4</v>
      </c>
      <c r="H13" s="32">
        <v>3</v>
      </c>
      <c r="I13" s="32">
        <v>7</v>
      </c>
      <c r="J13" s="32">
        <v>2</v>
      </c>
      <c r="K13" s="33"/>
      <c r="L13" s="19"/>
      <c r="M13" s="66" t="str">
        <f t="shared" si="1"/>
        <v>-</v>
      </c>
      <c r="N13" s="66" t="str">
        <f t="shared" si="2"/>
        <v>-</v>
      </c>
      <c r="P13" s="6"/>
    </row>
    <row r="14" spans="1:32" x14ac:dyDescent="0.25">
      <c r="A14" s="10"/>
      <c r="B14" s="31">
        <v>11</v>
      </c>
      <c r="C14" s="34" t="s">
        <v>202</v>
      </c>
      <c r="D14" s="103">
        <f t="shared" si="0"/>
        <v>15</v>
      </c>
      <c r="E14" s="32"/>
      <c r="F14" s="32"/>
      <c r="G14" s="32"/>
      <c r="H14" s="32">
        <v>6</v>
      </c>
      <c r="I14" s="32">
        <v>9</v>
      </c>
      <c r="J14" s="32"/>
      <c r="K14" s="33"/>
      <c r="L14" s="19"/>
      <c r="M14" s="66" t="str">
        <f t="shared" si="1"/>
        <v>-</v>
      </c>
      <c r="N14" s="66" t="str">
        <f t="shared" si="2"/>
        <v>-</v>
      </c>
      <c r="P14" s="6"/>
    </row>
    <row r="15" spans="1:32" x14ac:dyDescent="0.25">
      <c r="A15" s="10"/>
      <c r="B15" s="31">
        <v>12</v>
      </c>
      <c r="C15" s="34" t="s">
        <v>110</v>
      </c>
      <c r="D15" s="103">
        <f t="shared" si="0"/>
        <v>14</v>
      </c>
      <c r="E15" s="32"/>
      <c r="F15" s="32"/>
      <c r="G15" s="32"/>
      <c r="H15" s="32"/>
      <c r="I15" s="32">
        <v>14</v>
      </c>
      <c r="J15" s="32"/>
      <c r="K15" s="33"/>
      <c r="L15" s="19"/>
      <c r="M15" s="66" t="str">
        <f t="shared" si="1"/>
        <v>-</v>
      </c>
      <c r="N15" s="66" t="str">
        <f t="shared" si="2"/>
        <v>-</v>
      </c>
      <c r="P15" s="6"/>
    </row>
    <row r="16" spans="1:32" x14ac:dyDescent="0.25">
      <c r="A16" s="10"/>
      <c r="B16" s="116">
        <v>13</v>
      </c>
      <c r="C16" s="34" t="s">
        <v>172</v>
      </c>
      <c r="D16" s="103">
        <f t="shared" si="0"/>
        <v>12</v>
      </c>
      <c r="E16" s="32"/>
      <c r="F16" s="32">
        <v>5</v>
      </c>
      <c r="G16" s="32"/>
      <c r="H16" s="32"/>
      <c r="I16" s="32"/>
      <c r="J16" s="32"/>
      <c r="K16" s="33">
        <v>7</v>
      </c>
      <c r="L16" s="19"/>
      <c r="M16" s="66" t="str">
        <f t="shared" si="1"/>
        <v>-</v>
      </c>
      <c r="N16" s="66" t="str">
        <f t="shared" si="2"/>
        <v>-</v>
      </c>
    </row>
    <row r="17" spans="1:14" x14ac:dyDescent="0.25">
      <c r="A17" s="10"/>
      <c r="B17" s="117"/>
      <c r="C17" s="34" t="s">
        <v>113</v>
      </c>
      <c r="D17" s="103">
        <f t="shared" si="0"/>
        <v>12</v>
      </c>
      <c r="E17" s="32"/>
      <c r="F17" s="32"/>
      <c r="G17" s="32"/>
      <c r="H17" s="32"/>
      <c r="I17" s="32">
        <v>12</v>
      </c>
      <c r="J17" s="32"/>
      <c r="K17" s="33"/>
      <c r="L17" s="19"/>
      <c r="M17" s="66" t="str">
        <f t="shared" si="1"/>
        <v>-</v>
      </c>
      <c r="N17" s="66" t="str">
        <f t="shared" si="2"/>
        <v>-</v>
      </c>
    </row>
    <row r="18" spans="1:14" x14ac:dyDescent="0.25">
      <c r="A18" s="10"/>
      <c r="B18" s="116">
        <v>15</v>
      </c>
      <c r="C18" s="34" t="s">
        <v>136</v>
      </c>
      <c r="D18" s="103">
        <f t="shared" si="0"/>
        <v>11</v>
      </c>
      <c r="E18" s="32"/>
      <c r="F18" s="32"/>
      <c r="G18" s="32"/>
      <c r="H18" s="32"/>
      <c r="I18" s="32"/>
      <c r="J18" s="32">
        <v>11</v>
      </c>
      <c r="K18" s="33"/>
      <c r="L18" s="19"/>
      <c r="M18" s="66" t="str">
        <f t="shared" si="1"/>
        <v>-</v>
      </c>
      <c r="N18" s="66" t="str">
        <f t="shared" si="2"/>
        <v>-</v>
      </c>
    </row>
    <row r="19" spans="1:14" x14ac:dyDescent="0.25">
      <c r="A19" s="10"/>
      <c r="B19" s="118"/>
      <c r="C19" s="34" t="s">
        <v>79</v>
      </c>
      <c r="D19" s="103">
        <f t="shared" si="0"/>
        <v>11</v>
      </c>
      <c r="E19" s="32"/>
      <c r="F19" s="32"/>
      <c r="G19" s="32"/>
      <c r="H19" s="32"/>
      <c r="I19" s="32">
        <v>11</v>
      </c>
      <c r="J19" s="32"/>
      <c r="K19" s="33"/>
      <c r="L19" s="19"/>
      <c r="M19" s="66" t="str">
        <f t="shared" si="1"/>
        <v>-</v>
      </c>
      <c r="N19" s="66" t="str">
        <f t="shared" si="2"/>
        <v>-</v>
      </c>
    </row>
    <row r="20" spans="1:14" x14ac:dyDescent="0.25">
      <c r="A20" s="10"/>
      <c r="B20" s="117"/>
      <c r="C20" s="34" t="s">
        <v>37</v>
      </c>
      <c r="D20" s="103">
        <f t="shared" si="0"/>
        <v>11</v>
      </c>
      <c r="E20" s="32">
        <v>3</v>
      </c>
      <c r="F20" s="32"/>
      <c r="G20" s="32"/>
      <c r="H20" s="32"/>
      <c r="I20" s="32">
        <v>8</v>
      </c>
      <c r="J20" s="32"/>
      <c r="K20" s="33"/>
      <c r="L20" s="19"/>
      <c r="M20" s="66" t="str">
        <f t="shared" si="1"/>
        <v>-</v>
      </c>
      <c r="N20" s="66" t="str">
        <f t="shared" si="2"/>
        <v>-</v>
      </c>
    </row>
    <row r="21" spans="1:14" x14ac:dyDescent="0.25">
      <c r="A21" s="10"/>
      <c r="B21" s="31">
        <v>18</v>
      </c>
      <c r="C21" s="34" t="s">
        <v>192</v>
      </c>
      <c r="D21" s="103">
        <f t="shared" si="0"/>
        <v>10</v>
      </c>
      <c r="E21" s="32"/>
      <c r="F21" s="32"/>
      <c r="G21" s="32"/>
      <c r="H21" s="32"/>
      <c r="I21" s="32"/>
      <c r="J21" s="32">
        <v>10</v>
      </c>
      <c r="K21" s="33"/>
      <c r="L21" s="19"/>
      <c r="M21" s="66" t="str">
        <f t="shared" si="1"/>
        <v>-</v>
      </c>
      <c r="N21" s="66" t="str">
        <f t="shared" si="2"/>
        <v>-</v>
      </c>
    </row>
    <row r="22" spans="1:14" x14ac:dyDescent="0.25">
      <c r="A22" s="10"/>
      <c r="B22" s="31">
        <v>19</v>
      </c>
      <c r="C22" s="34" t="s">
        <v>92</v>
      </c>
      <c r="D22" s="103">
        <f t="shared" si="0"/>
        <v>9</v>
      </c>
      <c r="E22" s="32">
        <v>2</v>
      </c>
      <c r="F22" s="32">
        <v>1</v>
      </c>
      <c r="G22" s="32">
        <v>1</v>
      </c>
      <c r="H22" s="32">
        <v>1</v>
      </c>
      <c r="I22" s="32">
        <v>3</v>
      </c>
      <c r="J22" s="32"/>
      <c r="K22" s="33">
        <v>1</v>
      </c>
      <c r="L22" s="19"/>
      <c r="M22" s="66" t="str">
        <f t="shared" si="1"/>
        <v>-</v>
      </c>
      <c r="N22" s="66" t="str">
        <f t="shared" si="2"/>
        <v>-</v>
      </c>
    </row>
    <row r="23" spans="1:14" x14ac:dyDescent="0.25">
      <c r="A23" s="10"/>
      <c r="B23" s="116">
        <v>20</v>
      </c>
      <c r="C23" s="34" t="s">
        <v>100</v>
      </c>
      <c r="D23" s="103">
        <f t="shared" si="0"/>
        <v>6</v>
      </c>
      <c r="E23" s="32"/>
      <c r="F23" s="32"/>
      <c r="G23" s="32"/>
      <c r="H23" s="32"/>
      <c r="I23" s="32">
        <v>6</v>
      </c>
      <c r="J23" s="32"/>
      <c r="K23" s="33"/>
      <c r="L23" s="19"/>
      <c r="M23" s="66" t="str">
        <f t="shared" si="1"/>
        <v>-</v>
      </c>
      <c r="N23" s="66" t="str">
        <f t="shared" si="2"/>
        <v>-</v>
      </c>
    </row>
    <row r="24" spans="1:14" x14ac:dyDescent="0.25">
      <c r="A24" s="10"/>
      <c r="B24" s="117"/>
      <c r="C24" s="34" t="s">
        <v>84</v>
      </c>
      <c r="D24" s="103">
        <f t="shared" si="0"/>
        <v>6</v>
      </c>
      <c r="E24" s="32">
        <v>4</v>
      </c>
      <c r="F24" s="32"/>
      <c r="G24" s="32"/>
      <c r="H24" s="32"/>
      <c r="I24" s="32"/>
      <c r="J24" s="32"/>
      <c r="K24" s="33">
        <v>2</v>
      </c>
      <c r="L24" s="19"/>
      <c r="M24" s="66" t="str">
        <f t="shared" si="1"/>
        <v>-</v>
      </c>
      <c r="N24" s="66" t="str">
        <f t="shared" si="2"/>
        <v>-</v>
      </c>
    </row>
    <row r="25" spans="1:14" x14ac:dyDescent="0.25">
      <c r="A25" s="10"/>
      <c r="B25" s="116">
        <v>22</v>
      </c>
      <c r="C25" s="34" t="s">
        <v>138</v>
      </c>
      <c r="D25" s="103">
        <f t="shared" si="0"/>
        <v>4</v>
      </c>
      <c r="E25" s="32"/>
      <c r="F25" s="32"/>
      <c r="G25" s="32"/>
      <c r="H25" s="32"/>
      <c r="I25" s="32"/>
      <c r="J25" s="32">
        <v>4</v>
      </c>
      <c r="K25" s="33"/>
      <c r="L25" s="19"/>
      <c r="M25" s="66" t="str">
        <f t="shared" si="1"/>
        <v>-</v>
      </c>
      <c r="N25" s="66" t="str">
        <f t="shared" si="2"/>
        <v>-</v>
      </c>
    </row>
    <row r="26" spans="1:14" x14ac:dyDescent="0.25">
      <c r="A26" s="10"/>
      <c r="B26" s="118"/>
      <c r="C26" s="34" t="s">
        <v>200</v>
      </c>
      <c r="D26" s="103">
        <f t="shared" si="0"/>
        <v>4</v>
      </c>
      <c r="E26" s="32"/>
      <c r="F26" s="32"/>
      <c r="G26" s="32">
        <v>3</v>
      </c>
      <c r="H26" s="32"/>
      <c r="I26" s="32">
        <v>1</v>
      </c>
      <c r="J26" s="32"/>
      <c r="K26" s="33"/>
      <c r="L26" s="19"/>
      <c r="M26" s="66" t="str">
        <f t="shared" si="1"/>
        <v>-</v>
      </c>
      <c r="N26" s="66" t="str">
        <f t="shared" si="2"/>
        <v>-</v>
      </c>
    </row>
    <row r="27" spans="1:14" x14ac:dyDescent="0.25">
      <c r="A27" s="10"/>
      <c r="B27" s="117"/>
      <c r="C27" s="34" t="s">
        <v>71</v>
      </c>
      <c r="D27" s="103">
        <f t="shared" si="0"/>
        <v>4</v>
      </c>
      <c r="E27" s="32"/>
      <c r="F27" s="32">
        <v>4</v>
      </c>
      <c r="G27" s="32"/>
      <c r="H27" s="32"/>
      <c r="I27" s="32"/>
      <c r="J27" s="32"/>
      <c r="K27" s="33"/>
      <c r="L27" s="19"/>
      <c r="M27" s="66" t="str">
        <f t="shared" si="1"/>
        <v>-</v>
      </c>
      <c r="N27" s="66" t="str">
        <f t="shared" si="2"/>
        <v>-</v>
      </c>
    </row>
    <row r="28" spans="1:14" x14ac:dyDescent="0.25">
      <c r="A28" s="10"/>
      <c r="B28" s="116">
        <v>25</v>
      </c>
      <c r="C28" s="34" t="s">
        <v>114</v>
      </c>
      <c r="D28" s="103">
        <f t="shared" si="0"/>
        <v>3</v>
      </c>
      <c r="E28" s="32"/>
      <c r="F28" s="32"/>
      <c r="G28" s="32"/>
      <c r="H28" s="32"/>
      <c r="I28" s="32"/>
      <c r="J28" s="32"/>
      <c r="K28" s="33">
        <v>3</v>
      </c>
      <c r="L28" s="19"/>
      <c r="M28" s="66" t="str">
        <f t="shared" si="1"/>
        <v>-</v>
      </c>
      <c r="N28" s="66" t="str">
        <f t="shared" si="2"/>
        <v>-</v>
      </c>
    </row>
    <row r="29" spans="1:14" x14ac:dyDescent="0.25">
      <c r="A29" s="10"/>
      <c r="B29" s="117"/>
      <c r="C29" s="34" t="s">
        <v>142</v>
      </c>
      <c r="D29" s="103">
        <f t="shared" si="0"/>
        <v>3</v>
      </c>
      <c r="E29" s="32"/>
      <c r="F29" s="32"/>
      <c r="G29" s="32"/>
      <c r="H29" s="32"/>
      <c r="I29" s="32"/>
      <c r="J29" s="32">
        <v>3</v>
      </c>
      <c r="K29" s="33"/>
      <c r="L29" s="19"/>
      <c r="M29" s="66" t="str">
        <f t="shared" si="1"/>
        <v>-</v>
      </c>
      <c r="N29" s="66" t="str">
        <f t="shared" si="2"/>
        <v>-</v>
      </c>
    </row>
    <row r="30" spans="1:14" x14ac:dyDescent="0.25">
      <c r="A30" s="10"/>
      <c r="B30" s="116">
        <v>27</v>
      </c>
      <c r="C30" s="34" t="s">
        <v>143</v>
      </c>
      <c r="D30" s="103">
        <f t="shared" si="0"/>
        <v>1</v>
      </c>
      <c r="E30" s="32"/>
      <c r="F30" s="32"/>
      <c r="G30" s="32"/>
      <c r="H30" s="32"/>
      <c r="I30" s="32"/>
      <c r="J30" s="32">
        <v>1</v>
      </c>
      <c r="K30" s="33"/>
      <c r="L30" s="19"/>
      <c r="M30" s="66" t="str">
        <f t="shared" si="1"/>
        <v>-</v>
      </c>
      <c r="N30" s="66" t="str">
        <f t="shared" si="2"/>
        <v>-</v>
      </c>
    </row>
    <row r="31" spans="1:14" x14ac:dyDescent="0.25">
      <c r="A31" s="10"/>
      <c r="B31" s="117"/>
      <c r="C31" s="34" t="s">
        <v>187</v>
      </c>
      <c r="D31" s="103">
        <f t="shared" si="0"/>
        <v>1</v>
      </c>
      <c r="E31" s="32"/>
      <c r="F31" s="32"/>
      <c r="G31" s="32"/>
      <c r="H31" s="32"/>
      <c r="I31" s="32">
        <v>1</v>
      </c>
      <c r="J31" s="32"/>
      <c r="K31" s="33"/>
      <c r="L31" s="19"/>
      <c r="M31" s="66" t="str">
        <f t="shared" si="1"/>
        <v>-</v>
      </c>
      <c r="N31" s="66" t="str">
        <f t="shared" si="2"/>
        <v>-</v>
      </c>
    </row>
    <row r="32" spans="1:14" x14ac:dyDescent="0.25">
      <c r="A32" s="10"/>
      <c r="B32" s="31">
        <v>29</v>
      </c>
      <c r="C32" s="34"/>
      <c r="D32" s="103"/>
      <c r="E32" s="32"/>
      <c r="F32" s="32"/>
      <c r="G32" s="32"/>
      <c r="H32" s="32"/>
      <c r="I32" s="32"/>
      <c r="J32" s="32"/>
      <c r="K32" s="33"/>
      <c r="L32" s="19"/>
      <c r="M32" s="66" t="str">
        <f t="shared" si="1"/>
        <v>-</v>
      </c>
      <c r="N32" s="66" t="str">
        <f t="shared" si="2"/>
        <v>-</v>
      </c>
    </row>
    <row r="33" spans="1:14" x14ac:dyDescent="0.25">
      <c r="A33" s="10"/>
      <c r="B33" s="31">
        <v>30</v>
      </c>
      <c r="C33" s="34"/>
      <c r="D33" s="103"/>
      <c r="E33" s="32"/>
      <c r="F33" s="32"/>
      <c r="G33" s="32"/>
      <c r="H33" s="32"/>
      <c r="I33" s="32"/>
      <c r="J33" s="32"/>
      <c r="K33" s="33"/>
      <c r="L33" s="19"/>
      <c r="M33" s="66" t="str">
        <f t="shared" si="1"/>
        <v>-</v>
      </c>
      <c r="N33" s="66" t="str">
        <f t="shared" si="2"/>
        <v>-</v>
      </c>
    </row>
    <row r="34" spans="1:14" x14ac:dyDescent="0.25">
      <c r="A34" s="10"/>
      <c r="B34" s="31">
        <v>31</v>
      </c>
      <c r="C34" s="34"/>
      <c r="D34" s="103"/>
      <c r="E34" s="32"/>
      <c r="F34" s="32"/>
      <c r="G34" s="32"/>
      <c r="H34" s="32"/>
      <c r="I34" s="32"/>
      <c r="J34" s="32"/>
      <c r="K34" s="33"/>
      <c r="L34" s="19"/>
      <c r="M34" s="66" t="str">
        <f t="shared" si="1"/>
        <v>-</v>
      </c>
      <c r="N34" s="66" t="str">
        <f t="shared" si="2"/>
        <v>-</v>
      </c>
    </row>
    <row r="35" spans="1:14" x14ac:dyDescent="0.25">
      <c r="A35" s="10"/>
      <c r="B35" s="31">
        <v>32</v>
      </c>
      <c r="C35" s="34"/>
      <c r="D35" s="103"/>
      <c r="E35" s="32"/>
      <c r="F35" s="32"/>
      <c r="G35" s="32"/>
      <c r="H35" s="32"/>
      <c r="I35" s="32"/>
      <c r="J35" s="32"/>
      <c r="K35" s="33"/>
      <c r="L35" s="19"/>
      <c r="M35" s="66" t="str">
        <f t="shared" si="1"/>
        <v>-</v>
      </c>
      <c r="N35" s="66" t="str">
        <f t="shared" si="2"/>
        <v>-</v>
      </c>
    </row>
    <row r="36" spans="1:14" x14ac:dyDescent="0.25">
      <c r="A36" s="10"/>
      <c r="B36" s="31">
        <v>33</v>
      </c>
      <c r="C36" s="34"/>
      <c r="D36" s="103"/>
      <c r="E36" s="32"/>
      <c r="F36" s="32"/>
      <c r="G36" s="32"/>
      <c r="H36" s="32"/>
      <c r="I36" s="32"/>
      <c r="J36" s="32"/>
      <c r="K36" s="33"/>
      <c r="L36" s="19"/>
      <c r="M36" s="66" t="str">
        <f t="shared" si="1"/>
        <v>-</v>
      </c>
      <c r="N36" s="66" t="str">
        <f t="shared" si="2"/>
        <v>-</v>
      </c>
    </row>
    <row r="37" spans="1:14" x14ac:dyDescent="0.25">
      <c r="A37" s="10"/>
      <c r="B37" s="31">
        <v>34</v>
      </c>
      <c r="C37" s="34"/>
      <c r="D37" s="103"/>
      <c r="E37" s="32"/>
      <c r="F37" s="32"/>
      <c r="G37" s="32"/>
      <c r="H37" s="32"/>
      <c r="I37" s="32"/>
      <c r="J37" s="32"/>
      <c r="K37" s="33"/>
      <c r="L37" s="19"/>
      <c r="M37" s="66" t="str">
        <f t="shared" si="1"/>
        <v>-</v>
      </c>
      <c r="N37" s="66" t="str">
        <f t="shared" si="2"/>
        <v>-</v>
      </c>
    </row>
    <row r="38" spans="1:14" x14ac:dyDescent="0.25">
      <c r="A38" s="10"/>
      <c r="B38" s="31">
        <v>35</v>
      </c>
      <c r="C38" s="34"/>
      <c r="D38" s="103"/>
      <c r="E38" s="32"/>
      <c r="F38" s="32"/>
      <c r="G38" s="32"/>
      <c r="H38" s="32"/>
      <c r="I38" s="32"/>
      <c r="J38" s="32"/>
      <c r="K38" s="33"/>
      <c r="L38" s="19"/>
      <c r="M38" s="66" t="str">
        <f t="shared" si="1"/>
        <v>-</v>
      </c>
      <c r="N38" s="66" t="str">
        <f t="shared" si="2"/>
        <v>-</v>
      </c>
    </row>
  </sheetData>
  <autoFilter ref="B3:N38"/>
  <sortState ref="B4:K38">
    <sortCondition descending="1" ref="D4:D38"/>
    <sortCondition ref="C4:C38"/>
  </sortState>
  <mergeCells count="7">
    <mergeCell ref="B28:B29"/>
    <mergeCell ref="B12:B13"/>
    <mergeCell ref="B30:B31"/>
    <mergeCell ref="B16:B17"/>
    <mergeCell ref="B18:B20"/>
    <mergeCell ref="B23:B24"/>
    <mergeCell ref="B25:B27"/>
  </mergeCells>
  <phoneticPr fontId="0" type="noConversion"/>
  <conditionalFormatting sqref="H22 E23:H27 I26:I27 K4:K27 E4:G22 H4:I21 J4:J30">
    <cfRule type="cellIs" dxfId="38" priority="44" operator="equal">
      <formula>0</formula>
    </cfRule>
  </conditionalFormatting>
  <conditionalFormatting sqref="F10">
    <cfRule type="cellIs" dxfId="37" priority="37" operator="equal">
      <formula>0</formula>
    </cfRule>
  </conditionalFormatting>
  <conditionalFormatting sqref="F10">
    <cfRule type="cellIs" dxfId="36" priority="36" operator="equal">
      <formula>0</formula>
    </cfRule>
  </conditionalFormatting>
  <conditionalFormatting sqref="F9">
    <cfRule type="cellIs" dxfId="35" priority="35" operator="equal">
      <formula>0</formula>
    </cfRule>
  </conditionalFormatting>
  <conditionalFormatting sqref="F9">
    <cfRule type="cellIs" dxfId="34" priority="34" operator="equal">
      <formula>0</formula>
    </cfRule>
  </conditionalFormatting>
  <conditionalFormatting sqref="I22:I25">
    <cfRule type="cellIs" dxfId="33" priority="28" operator="equal">
      <formula>0</formula>
    </cfRule>
  </conditionalFormatting>
  <conditionalFormatting sqref="E28:I30 K28:K30 E30:K32">
    <cfRule type="cellIs" dxfId="32" priority="27" operator="equal">
      <formula>0</formula>
    </cfRule>
  </conditionalFormatting>
  <conditionalFormatting sqref="E33:K36">
    <cfRule type="cellIs" dxfId="31" priority="24" operator="equal">
      <formula>0</formula>
    </cfRule>
  </conditionalFormatting>
  <conditionalFormatting sqref="E13">
    <cfRule type="cellIs" dxfId="30" priority="13" operator="equal">
      <formula>0</formula>
    </cfRule>
  </conditionalFormatting>
  <conditionalFormatting sqref="E37:K38">
    <cfRule type="cellIs" dxfId="29" priority="8" operator="equal">
      <formula>0</formula>
    </cfRule>
  </conditionalFormatting>
  <conditionalFormatting sqref="M4:N38">
    <cfRule type="cellIs" dxfId="28" priority="5" operator="equal">
      <formula>0</formula>
    </cfRule>
  </conditionalFormatting>
  <conditionalFormatting sqref="M4:N38">
    <cfRule type="cellIs" dxfId="27" priority="4" operator="equal">
      <formula>"-"</formula>
    </cfRule>
  </conditionalFormatting>
  <conditionalFormatting sqref="E32:K32">
    <cfRule type="cellIs" dxfId="26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Startovní listina</vt:lpstr>
      <vt:lpstr>Celkové pořadí</vt:lpstr>
      <vt:lpstr>Dělené umístění</vt:lpstr>
      <vt:lpstr>Celkové pořadí trasy</vt:lpstr>
      <vt:lpstr>1S - Super Open</vt:lpstr>
      <vt:lpstr>1 - Open</vt:lpstr>
      <vt:lpstr>2 - Racer</vt:lpstr>
      <vt:lpstr>3 - Racer Cruiser</vt:lpstr>
      <vt:lpstr>4 - Cruiser lehký</vt:lpstr>
      <vt:lpstr>5 - Cruiser těžký</vt:lpstr>
      <vt:lpstr>'2 - Racer'!Print_Area</vt:lpstr>
      <vt:lpstr>'3 - Racer Cruiser'!Print_Area</vt:lpstr>
      <vt:lpstr>'4 - Cruiser lehký'!Print_Area</vt:lpstr>
      <vt:lpstr>'Celkové pořadí'!Print_Area</vt:lpstr>
      <vt:lpstr>'Celkové pořadí trasy'!Print_Area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Smolar, Martin</cp:lastModifiedBy>
  <cp:lastPrinted>2015-06-17T09:32:58Z</cp:lastPrinted>
  <dcterms:created xsi:type="dcterms:W3CDTF">2009-05-23T20:24:14Z</dcterms:created>
  <dcterms:modified xsi:type="dcterms:W3CDTF">2018-06-13T08:59:47Z</dcterms:modified>
</cp:coreProperties>
</file>